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_mini\Desktop\"/>
    </mc:Choice>
  </mc:AlternateContent>
  <workbookProtection workbookAlgorithmName="SHA-512" workbookHashValue="tZuk0BfxuLFnP3x1Kd8iCbbXOY3+An9FMNvQ2ax5MxKrEFaAfHlW4pJDbclGjVy5P+MgN2y8Pqo6Q6SeXO5nyw==" workbookSaltValue="SGH1/Z+L3xKkxTGvN2SezQ==" workbookSpinCount="100000" lockStructure="1"/>
  <bookViews>
    <workbookView xWindow="0" yWindow="0" windowWidth="20490" windowHeight="7620"/>
  </bookViews>
  <sheets>
    <sheet name="1403_11_STG" sheetId="1" r:id="rId1"/>
  </sheets>
  <externalReferences>
    <externalReference r:id="rId2"/>
  </externalReferences>
  <definedNames>
    <definedName name="_xlnm._FilterDatabase" localSheetId="0" hidden="1">'1403_11_STG'!$A$2:$AX$59</definedName>
    <definedName name="_xlnm.Print_Area" localSheetId="0">'1403_11_STG'!$A$1:$AD$180</definedName>
    <definedName name="_xlnm.Print_Titles" localSheetId="0">'1403_11_STG'!$1:$2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O167" i="1" l="1"/>
  <c r="AL167" i="1"/>
  <c r="AM167" i="1" s="1"/>
  <c r="AK167" i="1"/>
  <c r="AN167" i="1" s="1"/>
  <c r="AO166" i="1"/>
  <c r="AN166" i="1"/>
  <c r="AM166" i="1"/>
  <c r="AR166" i="1" s="1"/>
  <c r="AL166" i="1"/>
  <c r="AK166" i="1"/>
  <c r="AO165" i="1"/>
  <c r="AL165" i="1"/>
  <c r="AM165" i="1" s="1"/>
  <c r="AR165" i="1" s="1"/>
  <c r="AK165" i="1"/>
  <c r="AN165" i="1" s="1"/>
  <c r="AO164" i="1"/>
  <c r="AN164" i="1"/>
  <c r="AM164" i="1"/>
  <c r="AL164" i="1"/>
  <c r="AK164" i="1"/>
  <c r="AR163" i="1"/>
  <c r="AO163" i="1"/>
  <c r="AL163" i="1"/>
  <c r="AM163" i="1" s="1"/>
  <c r="AK163" i="1"/>
  <c r="AN163" i="1" s="1"/>
  <c r="AO162" i="1"/>
  <c r="AN162" i="1"/>
  <c r="AM162" i="1"/>
  <c r="AL162" i="1"/>
  <c r="AK162" i="1"/>
  <c r="AO161" i="1"/>
  <c r="AL161" i="1"/>
  <c r="AM161" i="1" s="1"/>
  <c r="AK161" i="1"/>
  <c r="AN161" i="1" s="1"/>
  <c r="B161" i="1"/>
  <c r="AO160" i="1"/>
  <c r="AN160" i="1"/>
  <c r="AL160" i="1"/>
  <c r="AM160" i="1" s="1"/>
  <c r="AR160" i="1" s="1"/>
  <c r="AK160" i="1"/>
  <c r="AO159" i="1"/>
  <c r="AN159" i="1"/>
  <c r="AL159" i="1"/>
  <c r="AM159" i="1" s="1"/>
  <c r="AR159" i="1" s="1"/>
  <c r="AK159" i="1"/>
  <c r="AO158" i="1"/>
  <c r="AL158" i="1"/>
  <c r="AM158" i="1" s="1"/>
  <c r="AK158" i="1"/>
  <c r="AN158" i="1" s="1"/>
  <c r="AO157" i="1"/>
  <c r="AN157" i="1"/>
  <c r="AL157" i="1"/>
  <c r="AM157" i="1" s="1"/>
  <c r="AR157" i="1" s="1"/>
  <c r="AK157" i="1"/>
  <c r="AN156" i="1"/>
  <c r="AM156" i="1"/>
  <c r="AR156" i="1" s="1"/>
  <c r="AL156" i="1"/>
  <c r="AK156" i="1"/>
  <c r="AO155" i="1"/>
  <c r="AL155" i="1"/>
  <c r="AM155" i="1" s="1"/>
  <c r="AR155" i="1" s="1"/>
  <c r="AK155" i="1"/>
  <c r="AN155" i="1" s="1"/>
  <c r="AO154" i="1"/>
  <c r="AN154" i="1"/>
  <c r="AM154" i="1"/>
  <c r="AR154" i="1" s="1"/>
  <c r="AL154" i="1"/>
  <c r="AK154" i="1"/>
  <c r="AO153" i="1"/>
  <c r="AR153" i="1" s="1"/>
  <c r="AL153" i="1"/>
  <c r="AM153" i="1" s="1"/>
  <c r="AK153" i="1"/>
  <c r="AN153" i="1" s="1"/>
  <c r="AO152" i="1"/>
  <c r="AN152" i="1"/>
  <c r="AM152" i="1"/>
  <c r="AL152" i="1"/>
  <c r="AK152" i="1"/>
  <c r="AR151" i="1"/>
  <c r="AO151" i="1"/>
  <c r="AL151" i="1"/>
  <c r="AM151" i="1" s="1"/>
  <c r="AK151" i="1"/>
  <c r="AN151" i="1" s="1"/>
  <c r="AO150" i="1"/>
  <c r="AN150" i="1"/>
  <c r="AM150" i="1"/>
  <c r="AR150" i="1" s="1"/>
  <c r="AL150" i="1"/>
  <c r="AK150" i="1"/>
  <c r="AO149" i="1"/>
  <c r="AL149" i="1"/>
  <c r="AM149" i="1" s="1"/>
  <c r="AR149" i="1" s="1"/>
  <c r="AK149" i="1"/>
  <c r="AN149" i="1" s="1"/>
  <c r="AO148" i="1"/>
  <c r="AN148" i="1"/>
  <c r="AM148" i="1"/>
  <c r="AR148" i="1" s="1"/>
  <c r="AL148" i="1"/>
  <c r="AK148" i="1"/>
  <c r="AO147" i="1"/>
  <c r="AL147" i="1"/>
  <c r="AM147" i="1" s="1"/>
  <c r="AR147" i="1" s="1"/>
  <c r="AK147" i="1"/>
  <c r="AN147" i="1" s="1"/>
  <c r="M147" i="1"/>
  <c r="L147" i="1"/>
  <c r="AR146" i="1"/>
  <c r="AO146" i="1"/>
  <c r="AL146" i="1"/>
  <c r="AM146" i="1" s="1"/>
  <c r="AK146" i="1"/>
  <c r="AN146" i="1" s="1"/>
  <c r="AO145" i="1"/>
  <c r="AN145" i="1"/>
  <c r="AM145" i="1"/>
  <c r="AR145" i="1" s="1"/>
  <c r="AL145" i="1"/>
  <c r="AK145" i="1"/>
  <c r="AO144" i="1"/>
  <c r="AL144" i="1"/>
  <c r="AM144" i="1" s="1"/>
  <c r="AK144" i="1"/>
  <c r="AN144" i="1" s="1"/>
  <c r="M144" i="1"/>
  <c r="L144" i="1"/>
  <c r="AO143" i="1"/>
  <c r="AR143" i="1" s="1"/>
  <c r="AL143" i="1"/>
  <c r="AM143" i="1" s="1"/>
  <c r="AK143" i="1"/>
  <c r="AN143" i="1" s="1"/>
  <c r="M143" i="1"/>
  <c r="AO142" i="1"/>
  <c r="AM142" i="1"/>
  <c r="AL142" i="1"/>
  <c r="AK142" i="1"/>
  <c r="AN142" i="1" s="1"/>
  <c r="AO141" i="1"/>
  <c r="AL141" i="1"/>
  <c r="AM141" i="1" s="1"/>
  <c r="AR141" i="1" s="1"/>
  <c r="AK141" i="1"/>
  <c r="AN141" i="1" s="1"/>
  <c r="AO140" i="1"/>
  <c r="AN140" i="1"/>
  <c r="AM140" i="1"/>
  <c r="AR140" i="1" s="1"/>
  <c r="AL140" i="1"/>
  <c r="AK140" i="1"/>
  <c r="AO139" i="1"/>
  <c r="AL139" i="1"/>
  <c r="AM139" i="1" s="1"/>
  <c r="AR139" i="1" s="1"/>
  <c r="AK139" i="1"/>
  <c r="AN139" i="1" s="1"/>
  <c r="AO138" i="1"/>
  <c r="AM138" i="1"/>
  <c r="AL138" i="1"/>
  <c r="AK138" i="1"/>
  <c r="AN138" i="1" s="1"/>
  <c r="AO137" i="1"/>
  <c r="AL137" i="1"/>
  <c r="AM137" i="1" s="1"/>
  <c r="AR137" i="1" s="1"/>
  <c r="AK137" i="1"/>
  <c r="AN137" i="1" s="1"/>
  <c r="AN136" i="1"/>
  <c r="AM136" i="1"/>
  <c r="AR136" i="1" s="1"/>
  <c r="AL136" i="1"/>
  <c r="AK136" i="1"/>
  <c r="AO135" i="1"/>
  <c r="AL135" i="1"/>
  <c r="AM135" i="1" s="1"/>
  <c r="AR135" i="1" s="1"/>
  <c r="AK135" i="1"/>
  <c r="AN135" i="1" s="1"/>
  <c r="BD134" i="1"/>
  <c r="AO134" i="1"/>
  <c r="AN134" i="1"/>
  <c r="AM134" i="1"/>
  <c r="AL134" i="1"/>
  <c r="AK134" i="1"/>
  <c r="BD133" i="1"/>
  <c r="AO133" i="1"/>
  <c r="AN133" i="1"/>
  <c r="AM133" i="1"/>
  <c r="AR133" i="1" s="1"/>
  <c r="AL133" i="1"/>
  <c r="AK133" i="1"/>
  <c r="BD132" i="1"/>
  <c r="AO132" i="1"/>
  <c r="AL132" i="1"/>
  <c r="AM132" i="1" s="1"/>
  <c r="AR132" i="1" s="1"/>
  <c r="AK132" i="1"/>
  <c r="AN132" i="1" s="1"/>
  <c r="BD131" i="1"/>
  <c r="AO131" i="1"/>
  <c r="AL131" i="1"/>
  <c r="AM131" i="1" s="1"/>
  <c r="AR131" i="1" s="1"/>
  <c r="AK131" i="1"/>
  <c r="AN131" i="1" s="1"/>
  <c r="BD130" i="1"/>
  <c r="AN130" i="1"/>
  <c r="AM130" i="1"/>
  <c r="AL130" i="1"/>
  <c r="AK130" i="1"/>
  <c r="BD129" i="1"/>
  <c r="AO129" i="1"/>
  <c r="AL129" i="1"/>
  <c r="AM129" i="1" s="1"/>
  <c r="AR129" i="1" s="1"/>
  <c r="AK129" i="1"/>
  <c r="AN129" i="1" s="1"/>
  <c r="BD128" i="1"/>
  <c r="AO128" i="1"/>
  <c r="AL128" i="1"/>
  <c r="AM128" i="1" s="1"/>
  <c r="AK128" i="1"/>
  <c r="AN128" i="1" s="1"/>
  <c r="BD127" i="1"/>
  <c r="AO127" i="1"/>
  <c r="AM127" i="1"/>
  <c r="AL127" i="1"/>
  <c r="AK127" i="1"/>
  <c r="AN127" i="1" s="1"/>
  <c r="BD126" i="1"/>
  <c r="AO126" i="1"/>
  <c r="AN126" i="1"/>
  <c r="AM126" i="1"/>
  <c r="AR126" i="1" s="1"/>
  <c r="AL126" i="1"/>
  <c r="AK126" i="1"/>
  <c r="BD125" i="1"/>
  <c r="AO125" i="1"/>
  <c r="AM125" i="1"/>
  <c r="AL125" i="1"/>
  <c r="AK125" i="1"/>
  <c r="AN125" i="1" s="1"/>
  <c r="AR125" i="1" s="1"/>
  <c r="BD124" i="1"/>
  <c r="AO124" i="1"/>
  <c r="AL124" i="1"/>
  <c r="AM124" i="1" s="1"/>
  <c r="AR124" i="1" s="1"/>
  <c r="AK124" i="1"/>
  <c r="AN124" i="1" s="1"/>
  <c r="BD123" i="1"/>
  <c r="AO123" i="1"/>
  <c r="AN123" i="1"/>
  <c r="AM123" i="1"/>
  <c r="AL123" i="1"/>
  <c r="AK123" i="1"/>
  <c r="BD122" i="1"/>
  <c r="AO122" i="1"/>
  <c r="AN122" i="1"/>
  <c r="AM122" i="1"/>
  <c r="AL122" i="1"/>
  <c r="AK122" i="1"/>
  <c r="BD121" i="1"/>
  <c r="AO121" i="1"/>
  <c r="AL121" i="1"/>
  <c r="AM121" i="1" s="1"/>
  <c r="AR121" i="1" s="1"/>
  <c r="AK121" i="1"/>
  <c r="AN121" i="1" s="1"/>
  <c r="BD120" i="1"/>
  <c r="AO120" i="1"/>
  <c r="AL120" i="1"/>
  <c r="AM120" i="1" s="1"/>
  <c r="AK120" i="1"/>
  <c r="AN120" i="1" s="1"/>
  <c r="BD119" i="1"/>
  <c r="AO119" i="1"/>
  <c r="AM119" i="1"/>
  <c r="AR119" i="1" s="1"/>
  <c r="AL119" i="1"/>
  <c r="AK119" i="1"/>
  <c r="AN119" i="1" s="1"/>
  <c r="AO118" i="1"/>
  <c r="AL118" i="1"/>
  <c r="AM118" i="1" s="1"/>
  <c r="AR118" i="1" s="1"/>
  <c r="AK118" i="1"/>
  <c r="AN118" i="1" s="1"/>
  <c r="AO117" i="1"/>
  <c r="AM117" i="1"/>
  <c r="AR117" i="1" s="1"/>
  <c r="AL117" i="1"/>
  <c r="AK117" i="1"/>
  <c r="AN117" i="1" s="1"/>
  <c r="BD116" i="1"/>
  <c r="AM116" i="1"/>
  <c r="AR116" i="1" s="1"/>
  <c r="AL116" i="1"/>
  <c r="AK116" i="1"/>
  <c r="AN116" i="1" s="1"/>
  <c r="BD115" i="1"/>
  <c r="AR115" i="1"/>
  <c r="AO115" i="1"/>
  <c r="AL115" i="1"/>
  <c r="AM115" i="1" s="1"/>
  <c r="AK115" i="1"/>
  <c r="AN115" i="1" s="1"/>
  <c r="BD114" i="1"/>
  <c r="AO114" i="1"/>
  <c r="AN114" i="1"/>
  <c r="AM114" i="1"/>
  <c r="AL114" i="1"/>
  <c r="AK114" i="1"/>
  <c r="BD113" i="1"/>
  <c r="AO113" i="1"/>
  <c r="AN113" i="1"/>
  <c r="AM113" i="1"/>
  <c r="AL113" i="1"/>
  <c r="AK113" i="1"/>
  <c r="BD112" i="1"/>
  <c r="AO112" i="1"/>
  <c r="AL112" i="1"/>
  <c r="AM112" i="1" s="1"/>
  <c r="AR112" i="1" s="1"/>
  <c r="AK112" i="1"/>
  <c r="AN112" i="1" s="1"/>
  <c r="BD111" i="1"/>
  <c r="AO111" i="1"/>
  <c r="AL111" i="1"/>
  <c r="AM111" i="1" s="1"/>
  <c r="AK111" i="1"/>
  <c r="AN111" i="1" s="1"/>
  <c r="BD110" i="1"/>
  <c r="AO110" i="1"/>
  <c r="AM110" i="1"/>
  <c r="AL110" i="1"/>
  <c r="AK110" i="1"/>
  <c r="AN110" i="1" s="1"/>
  <c r="BD109" i="1"/>
  <c r="AO109" i="1"/>
  <c r="AN109" i="1"/>
  <c r="AM109" i="1"/>
  <c r="AR109" i="1" s="1"/>
  <c r="AL109" i="1"/>
  <c r="AK109" i="1"/>
  <c r="BD108" i="1"/>
  <c r="AO108" i="1"/>
  <c r="AM108" i="1"/>
  <c r="AL108" i="1"/>
  <c r="AK108" i="1"/>
  <c r="AN108" i="1" s="1"/>
  <c r="AR108" i="1" s="1"/>
  <c r="BD107" i="1"/>
  <c r="AO107" i="1"/>
  <c r="AL107" i="1"/>
  <c r="AM107" i="1" s="1"/>
  <c r="AR107" i="1" s="1"/>
  <c r="AK107" i="1"/>
  <c r="AN107" i="1" s="1"/>
  <c r="BD106" i="1"/>
  <c r="AO106" i="1"/>
  <c r="AN106" i="1"/>
  <c r="AM106" i="1"/>
  <c r="AL106" i="1"/>
  <c r="AK106" i="1"/>
  <c r="BD105" i="1"/>
  <c r="AO105" i="1"/>
  <c r="AN105" i="1"/>
  <c r="AM105" i="1"/>
  <c r="AL105" i="1"/>
  <c r="AK105" i="1"/>
  <c r="BD104" i="1"/>
  <c r="AO104" i="1"/>
  <c r="AL104" i="1"/>
  <c r="AM104" i="1" s="1"/>
  <c r="AR104" i="1" s="1"/>
  <c r="AK104" i="1"/>
  <c r="AN104" i="1" s="1"/>
  <c r="BD103" i="1"/>
  <c r="AO103" i="1"/>
  <c r="AL103" i="1"/>
  <c r="AM103" i="1" s="1"/>
  <c r="AK103" i="1"/>
  <c r="AN103" i="1" s="1"/>
  <c r="BD102" i="1"/>
  <c r="AO102" i="1"/>
  <c r="AM102" i="1"/>
  <c r="AR102" i="1" s="1"/>
  <c r="AL102" i="1"/>
  <c r="AK102" i="1"/>
  <c r="AN102" i="1" s="1"/>
  <c r="BD101" i="1"/>
  <c r="AO101" i="1"/>
  <c r="AN101" i="1"/>
  <c r="AM101" i="1"/>
  <c r="AR101" i="1" s="1"/>
  <c r="AL101" i="1"/>
  <c r="AK101" i="1"/>
  <c r="BD100" i="1"/>
  <c r="AO100" i="1"/>
  <c r="AM100" i="1"/>
  <c r="AR100" i="1" s="1"/>
  <c r="AL100" i="1"/>
  <c r="AK100" i="1"/>
  <c r="AN100" i="1" s="1"/>
  <c r="AO99" i="1"/>
  <c r="AN99" i="1"/>
  <c r="AM99" i="1"/>
  <c r="AL99" i="1"/>
  <c r="AK99" i="1"/>
  <c r="AO98" i="1"/>
  <c r="AM98" i="1"/>
  <c r="AL98" i="1"/>
  <c r="AK98" i="1"/>
  <c r="AN98" i="1" s="1"/>
  <c r="AR98" i="1" s="1"/>
  <c r="BD97" i="1"/>
  <c r="AO97" i="1"/>
  <c r="AL97" i="1"/>
  <c r="AM97" i="1" s="1"/>
  <c r="AR97" i="1" s="1"/>
  <c r="AK97" i="1"/>
  <c r="AN97" i="1" s="1"/>
  <c r="BD96" i="1"/>
  <c r="AO96" i="1"/>
  <c r="AN96" i="1"/>
  <c r="AM96" i="1"/>
  <c r="AL96" i="1"/>
  <c r="AK96" i="1"/>
  <c r="BD95" i="1"/>
  <c r="AO95" i="1"/>
  <c r="AN95" i="1"/>
  <c r="AM95" i="1"/>
  <c r="AL95" i="1"/>
  <c r="AK95" i="1"/>
  <c r="BD94" i="1"/>
  <c r="AO94" i="1"/>
  <c r="AL94" i="1"/>
  <c r="AM94" i="1" s="1"/>
  <c r="AR94" i="1" s="1"/>
  <c r="AK94" i="1"/>
  <c r="AN94" i="1" s="1"/>
  <c r="BD93" i="1"/>
  <c r="AO93" i="1"/>
  <c r="AL93" i="1"/>
  <c r="AM93" i="1" s="1"/>
  <c r="AK93" i="1"/>
  <c r="AN93" i="1" s="1"/>
  <c r="BD92" i="1"/>
  <c r="AO92" i="1"/>
  <c r="AM92" i="1"/>
  <c r="AR92" i="1" s="1"/>
  <c r="AL92" i="1"/>
  <c r="AK92" i="1"/>
  <c r="AN92" i="1" s="1"/>
  <c r="BD91" i="1"/>
  <c r="AO91" i="1"/>
  <c r="AN91" i="1"/>
  <c r="AM91" i="1"/>
  <c r="AR91" i="1" s="1"/>
  <c r="AL91" i="1"/>
  <c r="AK91" i="1"/>
  <c r="BD90" i="1"/>
  <c r="AO90" i="1"/>
  <c r="AM90" i="1"/>
  <c r="AR90" i="1" s="1"/>
  <c r="AL90" i="1"/>
  <c r="AK90" i="1"/>
  <c r="AN90" i="1" s="1"/>
  <c r="BD89" i="1"/>
  <c r="AR89" i="1"/>
  <c r="AO89" i="1"/>
  <c r="AL89" i="1"/>
  <c r="AM89" i="1" s="1"/>
  <c r="AK89" i="1"/>
  <c r="AN89" i="1" s="1"/>
  <c r="BD88" i="1"/>
  <c r="AO88" i="1"/>
  <c r="AN88" i="1"/>
  <c r="AM88" i="1"/>
  <c r="AL88" i="1"/>
  <c r="AK88" i="1"/>
  <c r="BD87" i="1"/>
  <c r="AO87" i="1"/>
  <c r="AN87" i="1"/>
  <c r="AM87" i="1"/>
  <c r="AL87" i="1"/>
  <c r="AK87" i="1"/>
  <c r="BD86" i="1"/>
  <c r="AO86" i="1"/>
  <c r="AL86" i="1"/>
  <c r="AM86" i="1" s="1"/>
  <c r="AR86" i="1" s="1"/>
  <c r="AK86" i="1"/>
  <c r="AN86" i="1" s="1"/>
  <c r="BD85" i="1"/>
  <c r="AO85" i="1"/>
  <c r="AL85" i="1"/>
  <c r="AM85" i="1" s="1"/>
  <c r="AK85" i="1"/>
  <c r="AN85" i="1" s="1"/>
  <c r="BD84" i="1"/>
  <c r="AO84" i="1"/>
  <c r="AM84" i="1"/>
  <c r="AL84" i="1"/>
  <c r="AK84" i="1"/>
  <c r="AN84" i="1" s="1"/>
  <c r="BD83" i="1"/>
  <c r="AO83" i="1"/>
  <c r="AN83" i="1"/>
  <c r="AM83" i="1"/>
  <c r="AR83" i="1" s="1"/>
  <c r="AL83" i="1"/>
  <c r="AK83" i="1"/>
  <c r="BD82" i="1"/>
  <c r="AO82" i="1"/>
  <c r="AM82" i="1"/>
  <c r="AL82" i="1"/>
  <c r="AK82" i="1"/>
  <c r="AN82" i="1" s="1"/>
  <c r="AR82" i="1" s="1"/>
  <c r="BD81" i="1"/>
  <c r="AO81" i="1"/>
  <c r="AL81" i="1"/>
  <c r="AM81" i="1" s="1"/>
  <c r="AR81" i="1" s="1"/>
  <c r="AK81" i="1"/>
  <c r="AN81" i="1" s="1"/>
  <c r="BD80" i="1"/>
  <c r="AO80" i="1"/>
  <c r="AN80" i="1"/>
  <c r="AM80" i="1"/>
  <c r="AL80" i="1"/>
  <c r="AK80" i="1"/>
  <c r="BD79" i="1"/>
  <c r="AO79" i="1"/>
  <c r="AN79" i="1"/>
  <c r="AM79" i="1"/>
  <c r="AL79" i="1"/>
  <c r="AK79" i="1"/>
  <c r="AO78" i="1"/>
  <c r="AL78" i="1"/>
  <c r="AM78" i="1" s="1"/>
  <c r="AR78" i="1" s="1"/>
  <c r="AK78" i="1"/>
  <c r="AN78" i="1" s="1"/>
  <c r="BD77" i="1"/>
  <c r="AO77" i="1"/>
  <c r="AN77" i="1"/>
  <c r="AM77" i="1"/>
  <c r="AL77" i="1"/>
  <c r="AK77" i="1"/>
  <c r="BD76" i="1"/>
  <c r="AO76" i="1"/>
  <c r="AN76" i="1"/>
  <c r="AM76" i="1"/>
  <c r="AL76" i="1"/>
  <c r="AK76" i="1"/>
  <c r="BD75" i="1"/>
  <c r="AL75" i="1"/>
  <c r="AM75" i="1" s="1"/>
  <c r="AR75" i="1" s="1"/>
  <c r="AK75" i="1"/>
  <c r="AN75" i="1" s="1"/>
  <c r="BD74" i="1"/>
  <c r="AO74" i="1"/>
  <c r="AN74" i="1"/>
  <c r="AM74" i="1"/>
  <c r="AL74" i="1"/>
  <c r="AK74" i="1"/>
  <c r="BD73" i="1"/>
  <c r="AO73" i="1"/>
  <c r="AN73" i="1"/>
  <c r="AM73" i="1"/>
  <c r="AL73" i="1"/>
  <c r="AK73" i="1"/>
  <c r="BD72" i="1"/>
  <c r="AO72" i="1"/>
  <c r="AL72" i="1"/>
  <c r="AM72" i="1" s="1"/>
  <c r="AR72" i="1" s="1"/>
  <c r="AK72" i="1"/>
  <c r="AN72" i="1" s="1"/>
  <c r="BD71" i="1"/>
  <c r="AO71" i="1"/>
  <c r="AL71" i="1"/>
  <c r="AM71" i="1" s="1"/>
  <c r="AK71" i="1"/>
  <c r="AN71" i="1" s="1"/>
  <c r="BD70" i="1"/>
  <c r="AO70" i="1"/>
  <c r="AM70" i="1"/>
  <c r="AL70" i="1"/>
  <c r="AK70" i="1"/>
  <c r="AN70" i="1" s="1"/>
  <c r="BD69" i="1"/>
  <c r="AO69" i="1"/>
  <c r="AN69" i="1"/>
  <c r="AM69" i="1"/>
  <c r="AR69" i="1" s="1"/>
  <c r="AL69" i="1"/>
  <c r="AK69" i="1"/>
  <c r="BD68" i="1"/>
  <c r="AO68" i="1"/>
  <c r="AM68" i="1"/>
  <c r="AL68" i="1"/>
  <c r="AK68" i="1"/>
  <c r="AN68" i="1" s="1"/>
  <c r="AR68" i="1" s="1"/>
  <c r="BD67" i="1"/>
  <c r="AO67" i="1"/>
  <c r="AN67" i="1"/>
  <c r="AR67" i="1" s="1"/>
  <c r="AL67" i="1"/>
  <c r="AM67" i="1" s="1"/>
  <c r="AK67" i="1"/>
  <c r="BD66" i="1"/>
  <c r="AO66" i="1"/>
  <c r="AM66" i="1"/>
  <c r="AL66" i="1"/>
  <c r="AK66" i="1"/>
  <c r="AN66" i="1" s="1"/>
  <c r="BD65" i="1"/>
  <c r="AO65" i="1"/>
  <c r="AN65" i="1"/>
  <c r="AL65" i="1"/>
  <c r="AM65" i="1" s="1"/>
  <c r="AR65" i="1" s="1"/>
  <c r="AK65" i="1"/>
  <c r="BD64" i="1"/>
  <c r="AO64" i="1"/>
  <c r="AL64" i="1"/>
  <c r="AM64" i="1" s="1"/>
  <c r="AR64" i="1" s="1"/>
  <c r="AK64" i="1"/>
  <c r="AN64" i="1" s="1"/>
  <c r="BD63" i="1"/>
  <c r="AO63" i="1"/>
  <c r="AN63" i="1"/>
  <c r="AL63" i="1"/>
  <c r="AM63" i="1" s="1"/>
  <c r="AK63" i="1"/>
  <c r="BD62" i="1"/>
  <c r="AO62" i="1"/>
  <c r="AN62" i="1"/>
  <c r="AM62" i="1"/>
  <c r="AL62" i="1"/>
  <c r="AK62" i="1"/>
  <c r="BD61" i="1"/>
  <c r="AO61" i="1"/>
  <c r="AN61" i="1"/>
  <c r="AM61" i="1"/>
  <c r="AR61" i="1" s="1"/>
  <c r="AL61" i="1"/>
  <c r="AK61" i="1"/>
  <c r="BD60" i="1"/>
  <c r="AO60" i="1"/>
  <c r="AM60" i="1"/>
  <c r="AL60" i="1"/>
  <c r="AK60" i="1"/>
  <c r="AN60" i="1" s="1"/>
  <c r="AR60" i="1" s="1"/>
  <c r="BD59" i="1"/>
  <c r="AO59" i="1"/>
  <c r="AN59" i="1"/>
  <c r="AR59" i="1" s="1"/>
  <c r="AL59" i="1"/>
  <c r="AM59" i="1" s="1"/>
  <c r="AK59" i="1"/>
  <c r="BD58" i="1"/>
  <c r="AO58" i="1"/>
  <c r="AM58" i="1"/>
  <c r="AL58" i="1"/>
  <c r="AK58" i="1"/>
  <c r="AN58" i="1" s="1"/>
  <c r="BD57" i="1"/>
  <c r="AO57" i="1"/>
  <c r="AN57" i="1"/>
  <c r="AL57" i="1"/>
  <c r="AM57" i="1" s="1"/>
  <c r="AR57" i="1" s="1"/>
  <c r="AK57" i="1"/>
  <c r="BD56" i="1"/>
  <c r="AO56" i="1"/>
  <c r="AM56" i="1"/>
  <c r="AR56" i="1" s="1"/>
  <c r="AL56" i="1"/>
  <c r="AK56" i="1"/>
  <c r="AN56" i="1" s="1"/>
  <c r="BD55" i="1"/>
  <c r="AR55" i="1"/>
  <c r="AO55" i="1"/>
  <c r="AN55" i="1"/>
  <c r="AL55" i="1"/>
  <c r="AM55" i="1" s="1"/>
  <c r="AK55" i="1"/>
  <c r="BD54" i="1"/>
  <c r="AO54" i="1"/>
  <c r="AM54" i="1"/>
  <c r="AR54" i="1" s="1"/>
  <c r="AL54" i="1"/>
  <c r="AK54" i="1"/>
  <c r="AN54" i="1" s="1"/>
  <c r="BD53" i="1"/>
  <c r="AR53" i="1"/>
  <c r="AO53" i="1"/>
  <c r="AN53" i="1"/>
  <c r="AL53" i="1"/>
  <c r="AM53" i="1" s="1"/>
  <c r="AK53" i="1"/>
  <c r="BD52" i="1"/>
  <c r="AN52" i="1"/>
  <c r="AL52" i="1"/>
  <c r="AM52" i="1" s="1"/>
  <c r="AK52" i="1"/>
  <c r="BD51" i="1"/>
  <c r="AO51" i="1"/>
  <c r="AM51" i="1"/>
  <c r="AL51" i="1"/>
  <c r="AK51" i="1"/>
  <c r="AN51" i="1" s="1"/>
  <c r="BD50" i="1"/>
  <c r="AO50" i="1"/>
  <c r="AN50" i="1"/>
  <c r="AL50" i="1"/>
  <c r="AM50" i="1" s="1"/>
  <c r="AR50" i="1" s="1"/>
  <c r="AK50" i="1"/>
  <c r="BD49" i="1"/>
  <c r="AO49" i="1"/>
  <c r="AM49" i="1"/>
  <c r="AL49" i="1"/>
  <c r="AK49" i="1"/>
  <c r="AN49" i="1" s="1"/>
  <c r="BD48" i="1"/>
  <c r="AO48" i="1"/>
  <c r="AN48" i="1"/>
  <c r="AL48" i="1"/>
  <c r="AM48" i="1" s="1"/>
  <c r="AR48" i="1" s="1"/>
  <c r="AK48" i="1"/>
  <c r="BD47" i="1"/>
  <c r="AO47" i="1"/>
  <c r="AM47" i="1"/>
  <c r="AR47" i="1" s="1"/>
  <c r="AL47" i="1"/>
  <c r="AK47" i="1"/>
  <c r="AN47" i="1" s="1"/>
  <c r="BD46" i="1"/>
  <c r="AR46" i="1"/>
  <c r="AO46" i="1"/>
  <c r="AN46" i="1"/>
  <c r="AL46" i="1"/>
  <c r="AM46" i="1" s="1"/>
  <c r="AK46" i="1"/>
  <c r="BD45" i="1"/>
  <c r="AO45" i="1"/>
  <c r="AM45" i="1"/>
  <c r="AR45" i="1" s="1"/>
  <c r="AL45" i="1"/>
  <c r="AK45" i="1"/>
  <c r="AN45" i="1" s="1"/>
  <c r="BD44" i="1"/>
  <c r="AR44" i="1"/>
  <c r="AO44" i="1"/>
  <c r="AN44" i="1"/>
  <c r="AL44" i="1"/>
  <c r="AM44" i="1" s="1"/>
  <c r="AK44" i="1"/>
  <c r="BD43" i="1"/>
  <c r="AO43" i="1"/>
  <c r="AM43" i="1"/>
  <c r="AL43" i="1"/>
  <c r="AK43" i="1"/>
  <c r="AN43" i="1" s="1"/>
  <c r="BD42" i="1"/>
  <c r="AO42" i="1"/>
  <c r="AN42" i="1"/>
  <c r="AL42" i="1"/>
  <c r="AM42" i="1" s="1"/>
  <c r="AR42" i="1" s="1"/>
  <c r="AK42" i="1"/>
  <c r="BD41" i="1"/>
  <c r="AO41" i="1"/>
  <c r="AM41" i="1"/>
  <c r="AL41" i="1"/>
  <c r="AK41" i="1"/>
  <c r="AN41" i="1" s="1"/>
  <c r="BD40" i="1"/>
  <c r="AO40" i="1"/>
  <c r="AN40" i="1"/>
  <c r="AL40" i="1"/>
  <c r="AM40" i="1" s="1"/>
  <c r="AR40" i="1" s="1"/>
  <c r="AK40" i="1"/>
  <c r="BD39" i="1"/>
  <c r="AO39" i="1"/>
  <c r="AM39" i="1"/>
  <c r="AR39" i="1" s="1"/>
  <c r="AL39" i="1"/>
  <c r="AK39" i="1"/>
  <c r="AN39" i="1" s="1"/>
  <c r="BD38" i="1"/>
  <c r="AR38" i="1"/>
  <c r="AO38" i="1"/>
  <c r="AN38" i="1"/>
  <c r="AL38" i="1"/>
  <c r="AM38" i="1" s="1"/>
  <c r="AK38" i="1"/>
  <c r="BD37" i="1"/>
  <c r="AO37" i="1"/>
  <c r="AM37" i="1"/>
  <c r="AR37" i="1" s="1"/>
  <c r="AL37" i="1"/>
  <c r="AK37" i="1"/>
  <c r="AN37" i="1" s="1"/>
  <c r="BD36" i="1"/>
  <c r="AR36" i="1"/>
  <c r="AO36" i="1"/>
  <c r="AN36" i="1"/>
  <c r="AL36" i="1"/>
  <c r="AM36" i="1" s="1"/>
  <c r="AK36" i="1"/>
  <c r="BD35" i="1"/>
  <c r="AO35" i="1"/>
  <c r="AM35" i="1"/>
  <c r="AL35" i="1"/>
  <c r="AK35" i="1"/>
  <c r="AN35" i="1" s="1"/>
  <c r="BD34" i="1"/>
  <c r="AO34" i="1"/>
  <c r="AN34" i="1"/>
  <c r="AL34" i="1"/>
  <c r="AM34" i="1" s="1"/>
  <c r="AR34" i="1" s="1"/>
  <c r="AK34" i="1"/>
  <c r="AR33" i="1"/>
  <c r="AO33" i="1"/>
  <c r="AN33" i="1"/>
  <c r="AL33" i="1"/>
  <c r="AM33" i="1" s="1"/>
  <c r="AK33" i="1"/>
  <c r="AR32" i="1"/>
  <c r="AO32" i="1"/>
  <c r="AN32" i="1"/>
  <c r="AL32" i="1"/>
  <c r="AM32" i="1" s="1"/>
  <c r="AK32" i="1"/>
  <c r="BD31" i="1"/>
  <c r="AO31" i="1"/>
  <c r="AM31" i="1"/>
  <c r="AR31" i="1" s="1"/>
  <c r="AL31" i="1"/>
  <c r="AK31" i="1"/>
  <c r="AN31" i="1" s="1"/>
  <c r="BD30" i="1"/>
  <c r="AR30" i="1"/>
  <c r="AO30" i="1"/>
  <c r="AN30" i="1"/>
  <c r="AL30" i="1"/>
  <c r="AM30" i="1" s="1"/>
  <c r="AK30" i="1"/>
  <c r="BD29" i="1"/>
  <c r="AO29" i="1"/>
  <c r="AM29" i="1"/>
  <c r="AL29" i="1"/>
  <c r="AK29" i="1"/>
  <c r="AN29" i="1" s="1"/>
  <c r="BD28" i="1"/>
  <c r="AO28" i="1"/>
  <c r="AN28" i="1"/>
  <c r="AL28" i="1"/>
  <c r="AM28" i="1" s="1"/>
  <c r="AR28" i="1" s="1"/>
  <c r="AK28" i="1"/>
  <c r="BD27" i="1"/>
  <c r="AO27" i="1"/>
  <c r="AM27" i="1"/>
  <c r="AL27" i="1"/>
  <c r="AK27" i="1"/>
  <c r="AN27" i="1" s="1"/>
  <c r="BD26" i="1"/>
  <c r="AO26" i="1"/>
  <c r="AN26" i="1"/>
  <c r="AL26" i="1"/>
  <c r="AM26" i="1" s="1"/>
  <c r="AR26" i="1" s="1"/>
  <c r="AK26" i="1"/>
  <c r="BD25" i="1"/>
  <c r="AO25" i="1"/>
  <c r="AM25" i="1"/>
  <c r="AR25" i="1" s="1"/>
  <c r="AL25" i="1"/>
  <c r="AK25" i="1"/>
  <c r="AN25" i="1" s="1"/>
  <c r="BD24" i="1"/>
  <c r="AR24" i="1"/>
  <c r="AO24" i="1"/>
  <c r="AN24" i="1"/>
  <c r="AL24" i="1"/>
  <c r="AM24" i="1" s="1"/>
  <c r="AK24" i="1"/>
  <c r="BD23" i="1"/>
  <c r="AO23" i="1"/>
  <c r="AM23" i="1"/>
  <c r="AR23" i="1" s="1"/>
  <c r="AL23" i="1"/>
  <c r="AK23" i="1"/>
  <c r="AN23" i="1" s="1"/>
  <c r="BD22" i="1"/>
  <c r="AR22" i="1"/>
  <c r="AO22" i="1"/>
  <c r="AN22" i="1"/>
  <c r="AL22" i="1"/>
  <c r="AM22" i="1" s="1"/>
  <c r="AK22" i="1"/>
  <c r="BD21" i="1"/>
  <c r="AO21" i="1"/>
  <c r="AM21" i="1"/>
  <c r="AL21" i="1"/>
  <c r="AK21" i="1"/>
  <c r="AN21" i="1" s="1"/>
  <c r="BD20" i="1"/>
  <c r="AO20" i="1"/>
  <c r="AN20" i="1"/>
  <c r="AL20" i="1"/>
  <c r="AM20" i="1" s="1"/>
  <c r="AR20" i="1" s="1"/>
  <c r="AK20" i="1"/>
  <c r="BD19" i="1"/>
  <c r="AO19" i="1"/>
  <c r="AM19" i="1"/>
  <c r="AL19" i="1"/>
  <c r="AK19" i="1"/>
  <c r="AN19" i="1" s="1"/>
  <c r="BD18" i="1"/>
  <c r="AO18" i="1"/>
  <c r="AN18" i="1"/>
  <c r="AL18" i="1"/>
  <c r="AM18" i="1" s="1"/>
  <c r="AR18" i="1" s="1"/>
  <c r="AK18" i="1"/>
  <c r="BD17" i="1"/>
  <c r="AO17" i="1"/>
  <c r="AM17" i="1"/>
  <c r="AR17" i="1" s="1"/>
  <c r="AL17" i="1"/>
  <c r="AK17" i="1"/>
  <c r="AN17" i="1" s="1"/>
  <c r="BD16" i="1"/>
  <c r="AR16" i="1"/>
  <c r="AO16" i="1"/>
  <c r="AN16" i="1"/>
  <c r="AL16" i="1"/>
  <c r="AM16" i="1" s="1"/>
  <c r="AK16" i="1"/>
  <c r="BD15" i="1"/>
  <c r="AO15" i="1"/>
  <c r="AN15" i="1"/>
  <c r="AL15" i="1"/>
  <c r="AM15" i="1" s="1"/>
  <c r="AR15" i="1" s="1"/>
  <c r="AK15" i="1"/>
  <c r="BD14" i="1"/>
  <c r="AV14" i="1"/>
  <c r="AO14" i="1"/>
  <c r="AN14" i="1"/>
  <c r="AL14" i="1"/>
  <c r="AM14" i="1" s="1"/>
  <c r="AR14" i="1" s="1"/>
  <c r="AK14" i="1"/>
  <c r="BD13" i="1"/>
  <c r="AV13" i="1"/>
  <c r="AR13" i="1"/>
  <c r="AO13" i="1"/>
  <c r="AN13" i="1"/>
  <c r="AL13" i="1"/>
  <c r="AM13" i="1" s="1"/>
  <c r="AK13" i="1"/>
  <c r="BD12" i="1"/>
  <c r="AO12" i="1"/>
  <c r="AN12" i="1"/>
  <c r="AL12" i="1"/>
  <c r="AM12" i="1" s="1"/>
  <c r="AR12" i="1" s="1"/>
  <c r="AK12" i="1"/>
  <c r="BD11" i="1"/>
  <c r="AO11" i="1"/>
  <c r="AM11" i="1"/>
  <c r="AL11" i="1"/>
  <c r="AK11" i="1"/>
  <c r="AN11" i="1" s="1"/>
  <c r="BD10" i="1"/>
  <c r="AO10" i="1"/>
  <c r="AL10" i="1"/>
  <c r="AM10" i="1" s="1"/>
  <c r="AR10" i="1" s="1"/>
  <c r="AK10" i="1"/>
  <c r="AN10" i="1" s="1"/>
  <c r="BD9" i="1"/>
  <c r="AO9" i="1"/>
  <c r="AL9" i="1"/>
  <c r="AM9" i="1" s="1"/>
  <c r="AR9" i="1" s="1"/>
  <c r="AK9" i="1"/>
  <c r="AN9" i="1" s="1"/>
  <c r="BD8" i="1"/>
  <c r="AV8" i="1"/>
  <c r="AV10" i="1" s="1"/>
  <c r="AO8" i="1"/>
  <c r="AM8" i="1"/>
  <c r="AL8" i="1"/>
  <c r="AK8" i="1"/>
  <c r="AN8" i="1" s="1"/>
  <c r="AR8" i="1" s="1"/>
  <c r="BD7" i="1"/>
  <c r="AV7" i="1"/>
  <c r="AV9" i="1" s="1"/>
  <c r="AO7" i="1"/>
  <c r="AM7" i="1"/>
  <c r="AR7" i="1" s="1"/>
  <c r="AL7" i="1"/>
  <c r="AK7" i="1"/>
  <c r="AN7" i="1" s="1"/>
  <c r="BD6" i="1"/>
  <c r="AO6" i="1"/>
  <c r="AL6" i="1"/>
  <c r="AM6" i="1" s="1"/>
  <c r="AK6" i="1"/>
  <c r="AN6" i="1" s="1"/>
  <c r="AR6" i="1" s="1"/>
  <c r="BD5" i="1"/>
  <c r="AO5" i="1"/>
  <c r="AN5" i="1"/>
  <c r="AL5" i="1"/>
  <c r="AM5" i="1" s="1"/>
  <c r="AR5" i="1" s="1"/>
  <c r="AK5" i="1"/>
  <c r="BD4" i="1"/>
  <c r="AV4" i="1"/>
  <c r="AO4" i="1"/>
  <c r="AN4" i="1"/>
  <c r="AM4" i="1"/>
  <c r="AR4" i="1" s="1"/>
  <c r="AL4" i="1"/>
  <c r="AK4" i="1"/>
  <c r="AO3" i="1"/>
  <c r="AO168" i="1" s="1"/>
  <c r="AL3" i="1"/>
  <c r="AK3" i="1"/>
  <c r="AK168" i="1" s="1"/>
  <c r="D3" i="1"/>
  <c r="AL168" i="1" l="1"/>
  <c r="AR93" i="1"/>
  <c r="AR103" i="1"/>
  <c r="AR161" i="1"/>
  <c r="AM3" i="1"/>
  <c r="AR21" i="1"/>
  <c r="AR29" i="1"/>
  <c r="AR35" i="1"/>
  <c r="AR43" i="1"/>
  <c r="AR51" i="1"/>
  <c r="AR52" i="1"/>
  <c r="AR70" i="1"/>
  <c r="AR71" i="1"/>
  <c r="AR85" i="1"/>
  <c r="AR111" i="1"/>
  <c r="AR127" i="1"/>
  <c r="AR128" i="1"/>
  <c r="AR144" i="1"/>
  <c r="AV12" i="1"/>
  <c r="AV15" i="1" s="1"/>
  <c r="AV5" i="1" s="1"/>
  <c r="AR167" i="1"/>
  <c r="AN3" i="1"/>
  <c r="AN168" i="1" s="1"/>
  <c r="AR11" i="1"/>
  <c r="AR19" i="1"/>
  <c r="AR27" i="1"/>
  <c r="AR41" i="1"/>
  <c r="AR49" i="1"/>
  <c r="AR58" i="1"/>
  <c r="AR63" i="1"/>
  <c r="AR66" i="1"/>
  <c r="AR84" i="1"/>
  <c r="AR110" i="1"/>
  <c r="AR120" i="1"/>
  <c r="AR73" i="1"/>
  <c r="AR76" i="1"/>
  <c r="AR79" i="1"/>
  <c r="AR88" i="1"/>
  <c r="AR95" i="1"/>
  <c r="AR105" i="1"/>
  <c r="AR114" i="1"/>
  <c r="AR123" i="1"/>
  <c r="AR130" i="1"/>
  <c r="AR138" i="1"/>
  <c r="AR142" i="1"/>
  <c r="AR158" i="1"/>
  <c r="AR162" i="1"/>
  <c r="AR62" i="1"/>
  <c r="AR74" i="1"/>
  <c r="AR77" i="1"/>
  <c r="AR80" i="1"/>
  <c r="AR87" i="1"/>
  <c r="AR96" i="1"/>
  <c r="AR99" i="1"/>
  <c r="AR106" i="1"/>
  <c r="AR113" i="1"/>
  <c r="AR122" i="1"/>
  <c r="AR134" i="1"/>
  <c r="AR152" i="1"/>
  <c r="AR164" i="1"/>
  <c r="AM168" i="1" l="1"/>
  <c r="AR3" i="1"/>
  <c r="AR168" i="1" s="1"/>
</calcChain>
</file>

<file path=xl/sharedStrings.xml><?xml version="1.0" encoding="utf-8"?>
<sst xmlns="http://schemas.openxmlformats.org/spreadsheetml/2006/main" count="1857" uniqueCount="484">
  <si>
    <t xml:space="preserve">ليست  دانشجویان دانشگاه  زند   </t>
  </si>
  <si>
    <t>"---کارگاه آمار---"</t>
  </si>
  <si>
    <t xml:space="preserve">  روز _یکشنبه_(11:30)   مقطع کارشناسي بهمن 1403</t>
  </si>
  <si>
    <t>p</t>
  </si>
  <si>
    <t>رديف</t>
  </si>
  <si>
    <t>شماره دانشجو</t>
  </si>
  <si>
    <t>نام خانوادگی</t>
  </si>
  <si>
    <t>LMS_07</t>
  </si>
  <si>
    <t>LMS_06</t>
  </si>
  <si>
    <t>LMS_05</t>
  </si>
  <si>
    <t>LMS_04</t>
  </si>
  <si>
    <t>LMS_01_02</t>
  </si>
  <si>
    <t>LMS_01</t>
  </si>
  <si>
    <t>LMS_01_ST</t>
  </si>
  <si>
    <t>Ex_01</t>
  </si>
  <si>
    <t>03-11-28_29</t>
  </si>
  <si>
    <t>03-12-05_06</t>
  </si>
  <si>
    <t>03-12-12_13</t>
  </si>
  <si>
    <t>03-12-19_20</t>
  </si>
  <si>
    <t>03-12-26_27</t>
  </si>
  <si>
    <t>04-01-17</t>
  </si>
  <si>
    <t>04-01-24</t>
  </si>
  <si>
    <t>04-01-31</t>
  </si>
  <si>
    <t>04-02-07 تحویل پروژه</t>
  </si>
  <si>
    <t>04-02-14 تحویل پروژه</t>
  </si>
  <si>
    <t>میانترم04-02-21</t>
  </si>
  <si>
    <t>پروژه</t>
  </si>
  <si>
    <t>تک</t>
  </si>
  <si>
    <t>حضور</t>
  </si>
  <si>
    <t>حضور فعال=2</t>
  </si>
  <si>
    <t>تکلیف=2</t>
  </si>
  <si>
    <t>Proj=10</t>
  </si>
  <si>
    <t>MT=2</t>
  </si>
  <si>
    <t>PT=4</t>
  </si>
  <si>
    <t>Final</t>
  </si>
  <si>
    <t>درج در پرونده</t>
  </si>
  <si>
    <t>جزئیات نمره  کارگاه آمار 
برای دانشجویانی که فقط کارگاه آمار دارند</t>
  </si>
  <si>
    <t>اگر ازکامپيوتر استفاده ميکنيد با انتخاب فعال سازي  ويرايش در کادر مخصوص شماره دانشجويي وارد کنيد و اگر از گوشي استفاده ميکنيد در کادر مربوطه دبل کليک کنيد تا حالت  ويرايش ظاهر شود تا بتوانيد شماره دانشجويي وارد کنيد 
Enable Editting</t>
  </si>
  <si>
    <t xml:space="preserve">درس:کارگاه آمار زیستی(6) - کارگاه آمار زیستی(8) - کارگاه امار زیستی(1) - کارگاه امار زیستی(2) _ گروه:6 - 8 - 1 - 2 _ روز:یکشنبه _ مکان:کارگاه کامپیوتر(همت) _ ساعت:11:30 13:00 </t>
  </si>
  <si>
    <t>ابراهیمی   زینب</t>
  </si>
  <si>
    <t>01_1130</t>
  </si>
  <si>
    <t>-</t>
  </si>
  <si>
    <t>17+</t>
  </si>
  <si>
    <t>24</t>
  </si>
  <si>
    <t>لطفا شماره دانشجويي در کادر روبرو وارد کنيد</t>
  </si>
  <si>
    <t>جمله N/A#  يعني شماره دانشجويي
 غلط وارد کرده ايد</t>
  </si>
  <si>
    <t>شماره دانشجویی</t>
  </si>
  <si>
    <t>نام</t>
  </si>
  <si>
    <t>ابراهیمی   ساغر</t>
  </si>
  <si>
    <t/>
  </si>
  <si>
    <t>نام و نام خانوادگي</t>
  </si>
  <si>
    <t>1</t>
  </si>
  <si>
    <t>زینب</t>
  </si>
  <si>
    <t>ابراهیمی</t>
  </si>
  <si>
    <t>افرازدوست   عاطفه</t>
  </si>
  <si>
    <t>31</t>
  </si>
  <si>
    <r>
      <t xml:space="preserve">نمره  کارگاه </t>
    </r>
    <r>
      <rPr>
        <b/>
        <sz val="18"/>
        <color theme="1"/>
        <rFont val="B Yagut"/>
        <charset val="178"/>
      </rPr>
      <t xml:space="preserve">آمار </t>
    </r>
    <r>
      <rPr>
        <b/>
        <sz val="11"/>
        <color theme="1"/>
        <rFont val="B Yagut"/>
        <charset val="178"/>
      </rPr>
      <t>دانشجو  حاصل جمع تمام اثرها  با امتحان نهایی = جمعا از 15.7 نمره</t>
    </r>
  </si>
  <si>
    <t>نمره نهايي هنگام درج در سامانه دانشگاه حداکثر نيم نمره بسمت بالا گرد ميشود</t>
  </si>
  <si>
    <t>2</t>
  </si>
  <si>
    <t>ساغر</t>
  </si>
  <si>
    <t>افرین   نیوشا</t>
  </si>
  <si>
    <t>01_13:15</t>
  </si>
  <si>
    <t>3</t>
  </si>
  <si>
    <t>عاطفه</t>
  </si>
  <si>
    <t>افرازدوست</t>
  </si>
  <si>
    <t>الله یاری ملینا</t>
  </si>
  <si>
    <t xml:space="preserve">نمره امتحان کتبي ميانترم از 20 نمره </t>
  </si>
  <si>
    <t>نمره نهايي  =  تکليف 2 نمره  +  فعاليت سرکلاس 2 + اثر ميانترم 2 +پروژه SPSS ده نمره +اثر پايانترم 4= جمعا 20</t>
  </si>
  <si>
    <t>4</t>
  </si>
  <si>
    <t>رویا</t>
  </si>
  <si>
    <t>بذرافشان</t>
  </si>
  <si>
    <t>بذرافشان رویا</t>
  </si>
  <si>
    <t>19+</t>
  </si>
  <si>
    <t>8+</t>
  </si>
  <si>
    <t>فشار همسالان</t>
  </si>
  <si>
    <t xml:space="preserve">نمره امتحان کتبي پايانترم از  20  نمره </t>
  </si>
  <si>
    <t>5</t>
  </si>
  <si>
    <t>نجمه</t>
  </si>
  <si>
    <t>بلاغی اینالو</t>
  </si>
  <si>
    <t>بزرگ زاده   نیلوفر</t>
  </si>
  <si>
    <t>12-</t>
  </si>
  <si>
    <t>اثر میانترم از  2 نمره = میانترم تقسیم به 10</t>
  </si>
  <si>
    <t>6</t>
  </si>
  <si>
    <t>بیتا</t>
  </si>
  <si>
    <t>بهاری</t>
  </si>
  <si>
    <t>بلاغی اینالو   نجمه</t>
  </si>
  <si>
    <t>اثر پایانترم از 4 نمره=  پایانترم تقسیم به 5</t>
  </si>
  <si>
    <t>کلمه VALUE#  یعنی در يک امتحان شرکت نکرديد</t>
  </si>
  <si>
    <t>7</t>
  </si>
  <si>
    <t>زهرا</t>
  </si>
  <si>
    <t>بیگی</t>
  </si>
  <si>
    <t>بهاری   بیتا</t>
  </si>
  <si>
    <t>8</t>
  </si>
  <si>
    <t>سارا</t>
  </si>
  <si>
    <t>تابی</t>
  </si>
  <si>
    <t>بیگی   زهرا</t>
  </si>
  <si>
    <t>اثر حضور فعال سرکلاس از 2 نمره فعلا از 1.8</t>
  </si>
  <si>
    <t>9</t>
  </si>
  <si>
    <t>ثبوتی زاده</t>
  </si>
  <si>
    <t>پورخسروانی   پریناز به 11:30</t>
  </si>
  <si>
    <t>01_15:00</t>
  </si>
  <si>
    <t>اثر حل تکاليف  از  2 نمره فعلا از 1.9</t>
  </si>
  <si>
    <t>10</t>
  </si>
  <si>
    <t>ملیکا</t>
  </si>
  <si>
    <t>جعفری</t>
  </si>
  <si>
    <t>تابی   سارا</t>
  </si>
  <si>
    <t>اثر پروژه اس پی اس اس از 10 نمره</t>
  </si>
  <si>
    <t>11</t>
  </si>
  <si>
    <t>کوثر</t>
  </si>
  <si>
    <t>چمن باز</t>
  </si>
  <si>
    <t>تابی مریم</t>
  </si>
  <si>
    <t>جمع اثرها کارگاه آمار</t>
  </si>
  <si>
    <t>12</t>
  </si>
  <si>
    <t>مریم</t>
  </si>
  <si>
    <t>حاجی ستاره زاده</t>
  </si>
  <si>
    <t>ثبوتی زاده   زهرا</t>
  </si>
  <si>
    <t>13</t>
  </si>
  <si>
    <t>سیده فاطمه</t>
  </si>
  <si>
    <t>حسینی حقیقی</t>
  </si>
  <si>
    <t>جعفری   ملیکا</t>
  </si>
  <si>
    <t>14</t>
  </si>
  <si>
    <t>ارشام</t>
  </si>
  <si>
    <t>حشمتیان زاده</t>
  </si>
  <si>
    <t>جعفری   هدیه سادات02800</t>
  </si>
  <si>
    <t>02_08:00</t>
  </si>
  <si>
    <t>15</t>
  </si>
  <si>
    <t>خلیفه</t>
  </si>
  <si>
    <t>حاجی ستاره زاده   مریم</t>
  </si>
  <si>
    <t>16</t>
  </si>
  <si>
    <t>رعنا</t>
  </si>
  <si>
    <t>داش زرین</t>
  </si>
  <si>
    <t>حسینی حقیقی   سیده فاطمه</t>
  </si>
  <si>
    <t>17</t>
  </si>
  <si>
    <t>دهقان</t>
  </si>
  <si>
    <t>حسینی فاطمه</t>
  </si>
  <si>
    <t>18</t>
  </si>
  <si>
    <t>انیتا</t>
  </si>
  <si>
    <t>زارع</t>
  </si>
  <si>
    <t>حشمتی آرشام</t>
  </si>
  <si>
    <t>19-</t>
  </si>
  <si>
    <t>19</t>
  </si>
  <si>
    <t>ساری خانی خرمی</t>
  </si>
  <si>
    <t>خلیفه زهرا</t>
  </si>
  <si>
    <t>اضطراب نوجوانان</t>
  </si>
  <si>
    <t>20</t>
  </si>
  <si>
    <t>آمنه</t>
  </si>
  <si>
    <t>طرفدار</t>
  </si>
  <si>
    <t>داش زرین زهرا</t>
  </si>
  <si>
    <t>21</t>
  </si>
  <si>
    <t>غریبی</t>
  </si>
  <si>
    <t>دهقان   غزل</t>
  </si>
  <si>
    <t>22</t>
  </si>
  <si>
    <t>فرزانه نیا</t>
  </si>
  <si>
    <t>دهقان   ملیکا</t>
  </si>
  <si>
    <t>23</t>
  </si>
  <si>
    <t>فرهادی ارا</t>
  </si>
  <si>
    <t>رمضانی   زهرا</t>
  </si>
  <si>
    <t>نازنین</t>
  </si>
  <si>
    <t>کرمی طسوجی</t>
  </si>
  <si>
    <t>زارع   انیتا</t>
  </si>
  <si>
    <t>فضای مجازی</t>
  </si>
  <si>
    <t>25</t>
  </si>
  <si>
    <t>امیرحسین</t>
  </si>
  <si>
    <t>محمودی برام</t>
  </si>
  <si>
    <t>ساریخانی ملیکا</t>
  </si>
  <si>
    <t>ازدواج سفید</t>
  </si>
  <si>
    <t>26</t>
  </si>
  <si>
    <t>اله یاری</t>
  </si>
  <si>
    <t>ملینا</t>
  </si>
  <si>
    <t>صادقی   شیوا به 11:30</t>
  </si>
  <si>
    <t>27</t>
  </si>
  <si>
    <t>شقایق</t>
  </si>
  <si>
    <t>ناطق</t>
  </si>
  <si>
    <t>طرفدار آمنه</t>
  </si>
  <si>
    <t>عبدلی   هانیه</t>
  </si>
  <si>
    <t xml:space="preserve">س:کارگاه آمار زیستی(5) _ گروه:5 _ روز:یکشنبه _ مکان:کارگاه کامپیوتر(همت) _ ساعت:13:15 14:45 </t>
  </si>
  <si>
    <t>غریبی   زهرا</t>
  </si>
  <si>
    <t>فرزانه نیا   مریم</t>
  </si>
  <si>
    <t>محیاسادات</t>
  </si>
  <si>
    <t>احمدی</t>
  </si>
  <si>
    <t>فرهادی ارا   مریم</t>
  </si>
  <si>
    <t>افسردگی</t>
  </si>
  <si>
    <t>نیوشا</t>
  </si>
  <si>
    <t>افرین</t>
  </si>
  <si>
    <t>کرمی نازنین</t>
  </si>
  <si>
    <t>الماس نژاد</t>
  </si>
  <si>
    <t>محمودی برام امیر حسین</t>
  </si>
  <si>
    <t>مبینا</t>
  </si>
  <si>
    <t>باقری</t>
  </si>
  <si>
    <t>مرادی   ارامیس 011500</t>
  </si>
  <si>
    <t>نیلوفر</t>
  </si>
  <si>
    <t>بزرگ زاده</t>
  </si>
  <si>
    <t>مینایی بیدک   الهام</t>
  </si>
  <si>
    <t>بهرامیان بوگر</t>
  </si>
  <si>
    <t>ناطق   شقایق</t>
  </si>
  <si>
    <t>ندا</t>
  </si>
  <si>
    <t>حضرتی</t>
  </si>
  <si>
    <t>ناظمی کوثر</t>
  </si>
  <si>
    <t>محدثه</t>
  </si>
  <si>
    <t>روستا</t>
  </si>
  <si>
    <t>علیرضا</t>
  </si>
  <si>
    <t>زارعی</t>
  </si>
  <si>
    <t>شیوا</t>
  </si>
  <si>
    <t>صادقی</t>
  </si>
  <si>
    <t>نام خانوادگی   نام</t>
  </si>
  <si>
    <t>فهندژ سعدی</t>
  </si>
  <si>
    <t>احمدی   محیاسادات</t>
  </si>
  <si>
    <t>هانیه</t>
  </si>
  <si>
    <t>قایدپور</t>
  </si>
  <si>
    <t>اکبرآبادی فاطمه</t>
  </si>
  <si>
    <t>استرس</t>
  </si>
  <si>
    <t>قربانی</t>
  </si>
  <si>
    <t>الماس نژاد ملیکا</t>
  </si>
  <si>
    <t>آتشی</t>
  </si>
  <si>
    <t xml:space="preserve">آتشی محدثه   </t>
  </si>
  <si>
    <t>خشونت</t>
  </si>
  <si>
    <t>فریما</t>
  </si>
  <si>
    <t>منافی</t>
  </si>
  <si>
    <t>باقری   مبینا</t>
  </si>
  <si>
    <t>الهام</t>
  </si>
  <si>
    <t>مینایی بیدک</t>
  </si>
  <si>
    <t>پاکدلیان   حدیث</t>
  </si>
  <si>
    <t>حسینی   سیده نجمه</t>
  </si>
  <si>
    <t>حضرتی   ندا</t>
  </si>
  <si>
    <t>7ش</t>
  </si>
  <si>
    <t>شادی</t>
  </si>
  <si>
    <t>اعمالی</t>
  </si>
  <si>
    <t>روستا   محدثه</t>
  </si>
  <si>
    <t>سپیده</t>
  </si>
  <si>
    <t>بزرگی</t>
  </si>
  <si>
    <t>زارعی   علیرضا</t>
  </si>
  <si>
    <t>قهوه</t>
  </si>
  <si>
    <t>پریناز</t>
  </si>
  <si>
    <t>پورخسروانی</t>
  </si>
  <si>
    <t>فهندژ سعدی   زهرا</t>
  </si>
  <si>
    <t>سیده ملیکا</t>
  </si>
  <si>
    <t>حجی خراسانی</t>
  </si>
  <si>
    <t>قایدپور   هانیه</t>
  </si>
  <si>
    <t>صبا</t>
  </si>
  <si>
    <t>داورزنی</t>
  </si>
  <si>
    <t>منافی فریما</t>
  </si>
  <si>
    <t>غزل</t>
  </si>
  <si>
    <t>مینایی الهام</t>
  </si>
  <si>
    <t>یاسمن</t>
  </si>
  <si>
    <t>مارال</t>
  </si>
  <si>
    <t>زارع مهذبیه</t>
  </si>
  <si>
    <t>شریعتی پناه</t>
  </si>
  <si>
    <t>فاطمه</t>
  </si>
  <si>
    <t>شهسواری</t>
  </si>
  <si>
    <t>اعمالی شادی</t>
  </si>
  <si>
    <t>شهیدی نجفی حقیقی</t>
  </si>
  <si>
    <t>بزرگی   سپیده</t>
  </si>
  <si>
    <t>نجم سهیلی</t>
  </si>
  <si>
    <t>شیرین</t>
  </si>
  <si>
    <t>بهرامیان بوگر   سارا از ساعت 13:15</t>
  </si>
  <si>
    <t>حدیث</t>
  </si>
  <si>
    <t>حجی خراسانی   سیده ملیکا</t>
  </si>
  <si>
    <t>خودکشی</t>
  </si>
  <si>
    <t>الناز</t>
  </si>
  <si>
    <t>ظفرابادی</t>
  </si>
  <si>
    <t>داورزنی   صبا</t>
  </si>
  <si>
    <t>موسیقی</t>
  </si>
  <si>
    <t>محمدحسین</t>
  </si>
  <si>
    <t>علی نژاد</t>
  </si>
  <si>
    <t>زارع   مبینا</t>
  </si>
  <si>
    <t>اعتیاد</t>
  </si>
  <si>
    <t>اکبر آبادیان</t>
  </si>
  <si>
    <t>زارع   یاسمن</t>
  </si>
  <si>
    <t>اقتصاد و تحصیلات</t>
  </si>
  <si>
    <t>فرهمندسلوکلو</t>
  </si>
  <si>
    <t>زارع مهذبیه   مارال</t>
  </si>
  <si>
    <t>کامیاب</t>
  </si>
  <si>
    <t>سعادت ابنوی   زهرا</t>
  </si>
  <si>
    <t>النا</t>
  </si>
  <si>
    <t>مرادآقائی</t>
  </si>
  <si>
    <t>شریعتی پناه   مریم</t>
  </si>
  <si>
    <t>سفر</t>
  </si>
  <si>
    <t>ارامیس</t>
  </si>
  <si>
    <t>مرادی</t>
  </si>
  <si>
    <t>شهسواری   فاطمه</t>
  </si>
  <si>
    <t>مردانی پور</t>
  </si>
  <si>
    <t>شهیدی نجفی حقیقی   فاطمه</t>
  </si>
  <si>
    <t>نداف زاده شیرازی</t>
  </si>
  <si>
    <t>شیرین   نجم سهیلی</t>
  </si>
  <si>
    <t>رکسانا</t>
  </si>
  <si>
    <t>نصیرپور</t>
  </si>
  <si>
    <t>صادقی   حدیث</t>
  </si>
  <si>
    <t>نظامپور</t>
  </si>
  <si>
    <t>طاوسی   ملیکا</t>
  </si>
  <si>
    <t>یوسفی</t>
  </si>
  <si>
    <t>ظفرابادی   الناز</t>
  </si>
  <si>
    <t>عطائدوست   نیما</t>
  </si>
  <si>
    <t>کتاب</t>
  </si>
  <si>
    <t>علی نژاد   محمدحسین</t>
  </si>
  <si>
    <t>فاطمه زهرا</t>
  </si>
  <si>
    <t>فرهمند فاطمه</t>
  </si>
  <si>
    <t>اسفندیاری</t>
  </si>
  <si>
    <t>کامیاب   فاطمه</t>
  </si>
  <si>
    <t>بازی رایانه</t>
  </si>
  <si>
    <t>نرجس</t>
  </si>
  <si>
    <t>افراسیابی</t>
  </si>
  <si>
    <t>کشاورزی   شیدا</t>
  </si>
  <si>
    <t>بخشی ده شیبی</t>
  </si>
  <si>
    <t>مرادآقائی   النا</t>
  </si>
  <si>
    <t>پاسالار بهجانی</t>
  </si>
  <si>
    <t>مردانی پور   فاطمه</t>
  </si>
  <si>
    <t>ورزش</t>
  </si>
  <si>
    <t>سولماز</t>
  </si>
  <si>
    <t>پولادیان</t>
  </si>
  <si>
    <t>نداف زاده شیرازی   مریم</t>
  </si>
  <si>
    <t>هدیه سادات</t>
  </si>
  <si>
    <t>نصیرپور   رکسانا</t>
  </si>
  <si>
    <t>غذا</t>
  </si>
  <si>
    <t>خسروی خواه</t>
  </si>
  <si>
    <t>نظامپور   غزل</t>
  </si>
  <si>
    <t>عباس</t>
  </si>
  <si>
    <t>رستمی فتح آبادی</t>
  </si>
  <si>
    <t>یوسفی   فاطمه</t>
  </si>
  <si>
    <t>بلوغ</t>
  </si>
  <si>
    <t>شریفی</t>
  </si>
  <si>
    <t>مهسا</t>
  </si>
  <si>
    <t>شکوهی</t>
  </si>
  <si>
    <t>ساناز</t>
  </si>
  <si>
    <t>صفری</t>
  </si>
  <si>
    <t>نگار</t>
  </si>
  <si>
    <t>عسگری پردنجانی</t>
  </si>
  <si>
    <t>احمدی   فاطمه زهرا</t>
  </si>
  <si>
    <t>20+</t>
  </si>
  <si>
    <t>18+</t>
  </si>
  <si>
    <t>روانی</t>
  </si>
  <si>
    <t>کشاورز</t>
  </si>
  <si>
    <t>اسفندیاری کوثر</t>
  </si>
  <si>
    <t>بچه های طلاق</t>
  </si>
  <si>
    <t>ارزو</t>
  </si>
  <si>
    <t>گرامی</t>
  </si>
  <si>
    <t>بخشی الهام</t>
  </si>
  <si>
    <t>سلامت خانواده</t>
  </si>
  <si>
    <t>منوچهری</t>
  </si>
  <si>
    <t>پاسالار بهجانی   ملیکا</t>
  </si>
  <si>
    <t>ناظمی بیدزردسفلی</t>
  </si>
  <si>
    <t>پولادیان   سولماز</t>
  </si>
  <si>
    <t>sign</t>
  </si>
  <si>
    <t>خسروی خواه   زهرا</t>
  </si>
  <si>
    <t>کیفیت زندگی</t>
  </si>
  <si>
    <t>رستمی فتح آبادی   عباس</t>
  </si>
  <si>
    <t>02_09:45</t>
  </si>
  <si>
    <t>یائل</t>
  </si>
  <si>
    <t>اخام زاده</t>
  </si>
  <si>
    <t>زارع فاطمه</t>
  </si>
  <si>
    <t>+</t>
  </si>
  <si>
    <t>خانواه</t>
  </si>
  <si>
    <t>مینا</t>
  </si>
  <si>
    <t>بذرافکن</t>
  </si>
  <si>
    <t>زهرا   فلاحتی</t>
  </si>
  <si>
    <t>حاتمی</t>
  </si>
  <si>
    <t>شریفی   زهرا</t>
  </si>
  <si>
    <t>دمساز</t>
  </si>
  <si>
    <t>شکوهی   مهسا</t>
  </si>
  <si>
    <t>کتابخوانی و زندگی</t>
  </si>
  <si>
    <t>دوکوهکی</t>
  </si>
  <si>
    <t>صفری ساناز</t>
  </si>
  <si>
    <t>او سی دی</t>
  </si>
  <si>
    <t>ژاسمین</t>
  </si>
  <si>
    <t>عسگری نگار درس ترم قبل</t>
  </si>
  <si>
    <t>رحمانیان</t>
  </si>
  <si>
    <t>فلاحتی   مریم</t>
  </si>
  <si>
    <t>فائزه</t>
  </si>
  <si>
    <t>کشاورز   فاطمه</t>
  </si>
  <si>
    <t>چاقی</t>
  </si>
  <si>
    <t>گرامی آرزو</t>
  </si>
  <si>
    <t>حمایت خانواده</t>
  </si>
  <si>
    <t>رقیه</t>
  </si>
  <si>
    <t>عباسی</t>
  </si>
  <si>
    <t>محمودی برام   امیرحسین</t>
  </si>
  <si>
    <t>علی پور</t>
  </si>
  <si>
    <t>منوچهری ساغر</t>
  </si>
  <si>
    <t>صفاحیان</t>
  </si>
  <si>
    <t>فرهادی</t>
  </si>
  <si>
    <t>قانع</t>
  </si>
  <si>
    <t>02_11:30</t>
  </si>
  <si>
    <t>مژده</t>
  </si>
  <si>
    <t>محمدی قرقانی</t>
  </si>
  <si>
    <t>اخام زاده   یائل</t>
  </si>
  <si>
    <t>01</t>
  </si>
  <si>
    <t>امرزو</t>
  </si>
  <si>
    <t>یلدا</t>
  </si>
  <si>
    <t>یلدا فولادی</t>
  </si>
  <si>
    <t>اژدری   ایگین</t>
  </si>
  <si>
    <t xml:space="preserve">اله یاری ملینا   </t>
  </si>
  <si>
    <t>امیدواری   الهه</t>
  </si>
  <si>
    <t>پریا</t>
  </si>
  <si>
    <t>ابوالحسن بیگی گله زن اقری</t>
  </si>
  <si>
    <t>چمن باز   کوثر</t>
  </si>
  <si>
    <t>تربیت و سلامت</t>
  </si>
  <si>
    <t>نیکتا</t>
  </si>
  <si>
    <t>الهیاری</t>
  </si>
  <si>
    <t>حاتمی   فاطمه</t>
  </si>
  <si>
    <t>عطر و شخصیت</t>
  </si>
  <si>
    <t>امیدوار</t>
  </si>
  <si>
    <t>دمساز   فاطمه</t>
  </si>
  <si>
    <t>فیلم غیر ایرانی</t>
  </si>
  <si>
    <t>امیدواری</t>
  </si>
  <si>
    <t>دهقان   ژاسمین</t>
  </si>
  <si>
    <t>حسین یار</t>
  </si>
  <si>
    <t>دوکوهکی   نازنین</t>
  </si>
  <si>
    <t>ازدواج</t>
  </si>
  <si>
    <t>دانشور</t>
  </si>
  <si>
    <t>رجب پور   فاطمه</t>
  </si>
  <si>
    <t>مهدیه</t>
  </si>
  <si>
    <t>دشتی</t>
  </si>
  <si>
    <t>رحمانیان   مهسا</t>
  </si>
  <si>
    <t>اناج</t>
  </si>
  <si>
    <t>دهقانی مرندی</t>
  </si>
  <si>
    <t>زارعی   فائزه</t>
  </si>
  <si>
    <t>شبکه اجتماعی</t>
  </si>
  <si>
    <t>زاده گرزاده</t>
  </si>
  <si>
    <t>صادقی   مهسا</t>
  </si>
  <si>
    <t>نگین</t>
  </si>
  <si>
    <t xml:space="preserve">صفاحیان فاطمه   </t>
  </si>
  <si>
    <t>عربی</t>
  </si>
  <si>
    <t>عباسی   رقیه</t>
  </si>
  <si>
    <t>یادگیری</t>
  </si>
  <si>
    <t>8 ش</t>
  </si>
  <si>
    <t>سحر</t>
  </si>
  <si>
    <t>علی پور   فاطمه</t>
  </si>
  <si>
    <t>قادری</t>
  </si>
  <si>
    <t>زارع غزل   زارع</t>
  </si>
  <si>
    <t>ساز موسیقی</t>
  </si>
  <si>
    <t>معصومی</t>
  </si>
  <si>
    <t>فرهادی   فاطمه</t>
  </si>
  <si>
    <t>؟؟؟</t>
  </si>
  <si>
    <t>حزب الله</t>
  </si>
  <si>
    <t>نیازی</t>
  </si>
  <si>
    <t>قانع   مریم</t>
  </si>
  <si>
    <t>20-</t>
  </si>
  <si>
    <t>وفا</t>
  </si>
  <si>
    <t>هاشمی</t>
  </si>
  <si>
    <t>محبی پور   مهرنیا</t>
  </si>
  <si>
    <t>محمدی قرقانی   مژده</t>
  </si>
  <si>
    <t>8ش</t>
  </si>
  <si>
    <t>یلدا فولادی   یلدا</t>
  </si>
  <si>
    <t>02_13:15</t>
  </si>
  <si>
    <t>ابوالحسن بیگی پریا</t>
  </si>
  <si>
    <t>اسحقی   ترلان</t>
  </si>
  <si>
    <t>الهیاری نیکتا</t>
  </si>
  <si>
    <t>امیدوار ملیکا</t>
  </si>
  <si>
    <t>آموزش و سلامت روان</t>
  </si>
  <si>
    <t>امیدواری   فاطمه</t>
  </si>
  <si>
    <t>رسانه و روان</t>
  </si>
  <si>
    <t>بذرافکن   مینا</t>
  </si>
  <si>
    <t>مد و فاشن</t>
  </si>
  <si>
    <t>حسین‌یار مارال</t>
  </si>
  <si>
    <t>طول عمر</t>
  </si>
  <si>
    <t>دانشور   فاطمه</t>
  </si>
  <si>
    <t>دشتی   مهدیه</t>
  </si>
  <si>
    <t>ترک تحصیل</t>
  </si>
  <si>
    <t>دهقانی آناج</t>
  </si>
  <si>
    <t>هوش مصنوعی</t>
  </si>
  <si>
    <t>زاده‌گرزاده سارا</t>
  </si>
  <si>
    <t>طلاق</t>
  </si>
  <si>
    <t>زارع   نگین</t>
  </si>
  <si>
    <t>مهاجرت</t>
  </si>
  <si>
    <t>ستوده مهرناز</t>
  </si>
  <si>
    <t>ستوده مونا</t>
  </si>
  <si>
    <t>عربی نجمه</t>
  </si>
  <si>
    <t>فرهادی   سحر</t>
  </si>
  <si>
    <t>افت تحصیلی</t>
  </si>
  <si>
    <t>ش7</t>
  </si>
  <si>
    <t>قادری مهسا</t>
  </si>
  <si>
    <t>کردگاری   فاطمه</t>
  </si>
  <si>
    <t>گل کاری   طناز</t>
  </si>
  <si>
    <t>معصومی   مریم</t>
  </si>
  <si>
    <t>درآمد و بودجه</t>
  </si>
  <si>
    <t>نامجو حدیث</t>
  </si>
  <si>
    <t>نظری   مریم</t>
  </si>
  <si>
    <t>نوبخت کیمیا</t>
  </si>
  <si>
    <t>هاشمی   وفا</t>
  </si>
  <si>
    <t>سنین و دین</t>
  </si>
  <si>
    <t>افراسیابی   نرجس</t>
  </si>
  <si>
    <t>تلفن همراه</t>
  </si>
  <si>
    <t>خلیلی   حلیمه</t>
  </si>
  <si>
    <t>فاطمه   اکبر آبادیان</t>
  </si>
  <si>
    <t>قربانی   کوثر</t>
  </si>
  <si>
    <t>نجمه   قاسمی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</si>
</sst>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_(* #,##0.0_);_(* \(#,##0.0\);_(* &quot;-&quot;??_);_(@_)"/>
    <numFmt numFmtId="165" formatCode="[$-3000401]0"/>
  </numFmts>
  <fonts count="37">
    <font>
      <sz val="12"/>
      <color theme="1"/>
      <name val="Arial"/>
      <family val="2"/>
    </font>
    <font>
      <sz val="11"/>
      <color theme="1"/>
      <name val="Calibri"/>
      <family val="2"/>
      <scheme val="minor"/>
    </font>
    <font>
      <sz val="12"/>
      <color rgb="FF000000"/>
      <name val="Arial"/>
      <family val="2"/>
    </font>
    <font>
      <sz val="11"/>
      <color theme="1"/>
      <name val="Calibri"/>
      <family val="2"/>
      <charset val="178"/>
      <scheme val="minor"/>
    </font>
    <font>
      <b/>
      <sz val="10"/>
      <color indexed="8"/>
      <name val="Arial Black"/>
      <family val="2"/>
    </font>
    <font>
      <sz val="11"/>
      <color theme="1"/>
      <name val="B Koodak"/>
      <charset val="178"/>
    </font>
    <font>
      <b/>
      <sz val="12"/>
      <color theme="1"/>
      <name val="B Yagut"/>
      <charset val="178"/>
    </font>
    <font>
      <sz val="10"/>
      <name val="Arial"/>
      <family val="2"/>
    </font>
    <font>
      <sz val="10"/>
      <color indexed="8"/>
      <name val="B Yagut"/>
      <charset val="178"/>
    </font>
    <font>
      <sz val="10"/>
      <color rgb="FF000000"/>
      <name val="Arial"/>
      <family val="2"/>
    </font>
    <font>
      <sz val="11"/>
      <color rgb="FF000000"/>
      <name val="Titr"/>
    </font>
    <font>
      <b/>
      <sz val="10"/>
      <color theme="1"/>
      <name val="B Yagut"/>
      <charset val="178"/>
    </font>
    <font>
      <b/>
      <sz val="12"/>
      <color rgb="FF000000"/>
      <name val="B Yagut"/>
      <charset val="178"/>
    </font>
    <font>
      <b/>
      <sz val="10"/>
      <color theme="1"/>
      <name val="B Traffic"/>
      <charset val="178"/>
    </font>
    <font>
      <b/>
      <sz val="11"/>
      <color theme="1"/>
      <name val="B Yagut"/>
      <charset val="178"/>
    </font>
    <font>
      <b/>
      <sz val="18"/>
      <color theme="1"/>
      <name val="B Yagut"/>
      <charset val="178"/>
    </font>
    <font>
      <b/>
      <sz val="22"/>
      <color theme="1"/>
      <name val="B Traffic"/>
      <charset val="178"/>
    </font>
    <font>
      <sz val="9"/>
      <color theme="1"/>
      <name val="B Koodak"/>
      <charset val="178"/>
    </font>
    <font>
      <sz val="16"/>
      <color theme="1"/>
      <name val="B Traffic"/>
      <charset val="178"/>
    </font>
    <font>
      <b/>
      <sz val="9"/>
      <color theme="1"/>
      <name val="B Koodak"/>
      <charset val="178"/>
    </font>
    <font>
      <sz val="11"/>
      <color theme="1"/>
      <name val="B Yagut"/>
      <charset val="178"/>
    </font>
    <font>
      <sz val="9"/>
      <color rgb="FF000000"/>
      <name val="B Yagut"/>
      <charset val="178"/>
    </font>
    <font>
      <b/>
      <sz val="12"/>
      <color theme="1"/>
      <name val="Arial"/>
      <family val="2"/>
    </font>
    <font>
      <b/>
      <sz val="1"/>
      <color indexed="8"/>
      <name val="B Titr"/>
      <charset val="178"/>
    </font>
    <font>
      <b/>
      <sz val="1"/>
      <color indexed="8"/>
      <name val="B Davat"/>
      <charset val="178"/>
    </font>
    <font>
      <b/>
      <sz val="1"/>
      <color indexed="8"/>
      <name val="Arial Black"/>
      <family val="2"/>
    </font>
    <font>
      <sz val="1"/>
      <color indexed="8"/>
      <name val="B Titr"/>
      <charset val="178"/>
    </font>
    <font>
      <sz val="1"/>
      <color indexed="8"/>
      <name val="Arial Black"/>
      <family val="2"/>
    </font>
    <font>
      <b/>
      <sz val="1"/>
      <color indexed="8"/>
      <name val="Arial"/>
      <family val="2"/>
    </font>
    <font>
      <sz val="1"/>
      <color indexed="8"/>
      <name val="B Homa"/>
      <charset val="178"/>
    </font>
    <font>
      <b/>
      <sz val="1"/>
      <color rgb="FF000000"/>
      <name val="Arial"/>
      <family val="2"/>
    </font>
    <font>
      <b/>
      <sz val="1"/>
      <color rgb="FF000000"/>
      <name val="B Nazanin"/>
      <charset val="178"/>
    </font>
    <font>
      <sz val="1"/>
      <color indexed="8"/>
      <name val="Arial"/>
      <family val="2"/>
    </font>
    <font>
      <b/>
      <sz val="1"/>
      <color rgb="FF000000"/>
      <name val="Arial Black"/>
      <family val="2"/>
    </font>
    <font>
      <sz val="1"/>
      <color theme="1"/>
      <name val="Arial Black"/>
      <family val="2"/>
    </font>
    <font>
      <b/>
      <sz val="1"/>
      <color theme="1"/>
      <name val="Calibri"/>
      <family val="2"/>
      <scheme val="minor"/>
    </font>
    <font>
      <sz val="1"/>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92D050"/>
        <bgColor indexed="64"/>
      </patternFill>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auto="1"/>
      </top>
      <bottom style="thin">
        <color auto="1"/>
      </bottom>
      <diagonal/>
    </border>
    <border>
      <left style="thin">
        <color auto="1"/>
      </left>
      <right style="medium">
        <color indexed="64"/>
      </right>
      <top style="medium">
        <color indexed="64"/>
      </top>
      <bottom style="thin">
        <color auto="1"/>
      </bottom>
      <diagonal/>
    </border>
    <border>
      <left style="thin">
        <color indexed="64"/>
      </left>
      <right style="thin">
        <color indexed="64"/>
      </right>
      <top style="thin">
        <color indexed="64"/>
      </top>
      <bottom style="thin">
        <color indexed="64"/>
      </bottom>
      <diagonal/>
    </border>
    <border>
      <left/>
      <right style="thin">
        <color rgb="FF000000"/>
      </right>
      <top/>
      <bottom style="thin">
        <color rgb="FF000000"/>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rgb="FF000000"/>
      </right>
      <top/>
      <bottom/>
      <diagonal/>
    </border>
    <border>
      <left style="thin">
        <color indexed="64"/>
      </left>
      <right style="thin">
        <color indexed="64"/>
      </right>
      <top/>
      <bottom/>
      <diagonal/>
    </border>
  </borders>
  <cellStyleXfs count="6">
    <xf numFmtId="0" fontId="0" fillId="0" borderId="0"/>
    <xf numFmtId="43" fontId="3" fillId="0" borderId="0" applyFont="0" applyFill="0" applyBorder="0" applyAlignment="0" applyProtection="0"/>
    <xf numFmtId="0" fontId="3" fillId="0" borderId="0"/>
    <xf numFmtId="0" fontId="1" fillId="0" borderId="0"/>
    <xf numFmtId="0" fontId="7" fillId="0" borderId="0"/>
    <xf numFmtId="0" fontId="10" fillId="0" borderId="0"/>
  </cellStyleXfs>
  <cellXfs count="102">
    <xf numFmtId="0" fontId="0" fillId="0" borderId="0" xfId="0"/>
    <xf numFmtId="0" fontId="5" fillId="0" borderId="0" xfId="3" applyFont="1" applyFill="1" applyAlignment="1" applyProtection="1">
      <alignment vertical="center" wrapText="1"/>
      <protection hidden="1"/>
    </xf>
    <xf numFmtId="0" fontId="1" fillId="0" borderId="0" xfId="3" applyProtection="1">
      <protection hidden="1"/>
    </xf>
    <xf numFmtId="0" fontId="6" fillId="0" borderId="5" xfId="2" applyFont="1" applyFill="1" applyBorder="1" applyAlignment="1" applyProtection="1">
      <alignment horizontal="center" vertical="center" wrapText="1"/>
      <protection hidden="1"/>
    </xf>
    <xf numFmtId="0" fontId="8" fillId="0" borderId="6" xfId="4" applyNumberFormat="1" applyFont="1" applyFill="1" applyBorder="1" applyAlignment="1" applyProtection="1">
      <alignment horizontal="center" vertical="center" wrapText="1" readingOrder="1"/>
      <protection hidden="1"/>
    </xf>
    <xf numFmtId="0" fontId="8" fillId="0" borderId="7" xfId="4" applyNumberFormat="1" applyFont="1" applyFill="1" applyBorder="1" applyAlignment="1" applyProtection="1">
      <alignment horizontal="center" vertical="center" wrapText="1" readingOrder="1"/>
      <protection hidden="1"/>
    </xf>
    <xf numFmtId="49" fontId="9" fillId="0" borderId="0" xfId="0" applyNumberFormat="1" applyFont="1" applyProtection="1">
      <protection hidden="1"/>
    </xf>
    <xf numFmtId="0" fontId="11" fillId="0" borderId="11" xfId="2" applyFont="1" applyFill="1" applyBorder="1" applyAlignment="1" applyProtection="1">
      <alignment horizontal="center" vertical="center" wrapText="1"/>
      <protection hidden="1"/>
    </xf>
    <xf numFmtId="0" fontId="11" fillId="3" borderId="8" xfId="2" applyFont="1" applyFill="1" applyBorder="1" applyAlignment="1" applyProtection="1">
      <alignment horizontal="center" vertical="center" wrapText="1"/>
      <protection hidden="1"/>
    </xf>
    <xf numFmtId="0" fontId="11" fillId="3" borderId="12" xfId="2" applyFont="1" applyFill="1" applyBorder="1" applyAlignment="1" applyProtection="1">
      <alignment horizontal="center" vertical="center"/>
      <protection hidden="1"/>
    </xf>
    <xf numFmtId="0" fontId="9" fillId="0" borderId="0" xfId="0" applyFont="1" applyProtection="1">
      <protection hidden="1"/>
    </xf>
    <xf numFmtId="12" fontId="12" fillId="0" borderId="11" xfId="5" applyNumberFormat="1" applyFont="1" applyFill="1" applyBorder="1" applyAlignment="1" applyProtection="1">
      <alignment horizontal="center" vertical="center"/>
      <protection hidden="1"/>
    </xf>
    <xf numFmtId="0" fontId="13" fillId="0" borderId="8" xfId="2" applyFont="1" applyFill="1" applyBorder="1" applyAlignment="1" applyProtection="1">
      <alignment horizontal="right" vertical="center" wrapText="1"/>
      <protection hidden="1"/>
    </xf>
    <xf numFmtId="0" fontId="11" fillId="3" borderId="8" xfId="2" applyFont="1" applyFill="1" applyBorder="1" applyAlignment="1" applyProtection="1">
      <alignment horizontal="center" vertical="center"/>
      <protection hidden="1"/>
    </xf>
    <xf numFmtId="20" fontId="1" fillId="0" borderId="0" xfId="3" applyNumberFormat="1" applyProtection="1">
      <protection hidden="1"/>
    </xf>
    <xf numFmtId="0" fontId="14" fillId="0" borderId="11" xfId="2" applyFont="1" applyFill="1" applyBorder="1" applyAlignment="1" applyProtection="1">
      <alignment horizontal="center" vertical="center" wrapText="1"/>
      <protection hidden="1"/>
    </xf>
    <xf numFmtId="2" fontId="16" fillId="3" borderId="8" xfId="2" applyNumberFormat="1" applyFont="1" applyFill="1" applyBorder="1" applyAlignment="1" applyProtection="1">
      <alignment horizontal="center" vertical="center"/>
      <protection hidden="1"/>
    </xf>
    <xf numFmtId="0" fontId="11" fillId="3" borderId="12" xfId="2" applyFont="1" applyFill="1" applyBorder="1" applyAlignment="1" applyProtection="1">
      <alignment horizontal="center" vertical="center" wrapText="1"/>
      <protection hidden="1"/>
    </xf>
    <xf numFmtId="0" fontId="17" fillId="0" borderId="11" xfId="3" applyFont="1" applyFill="1" applyBorder="1" applyAlignment="1" applyProtection="1">
      <alignment horizontal="center" vertical="center" wrapText="1"/>
      <protection hidden="1"/>
    </xf>
    <xf numFmtId="2" fontId="18" fillId="0" borderId="8" xfId="2" applyNumberFormat="1" applyFont="1" applyFill="1" applyBorder="1" applyAlignment="1" applyProtection="1">
      <alignment vertical="center" wrapText="1"/>
      <protection hidden="1"/>
    </xf>
    <xf numFmtId="0" fontId="19" fillId="3" borderId="8" xfId="2" applyFont="1" applyFill="1" applyBorder="1" applyAlignment="1" applyProtection="1">
      <alignment horizontal="center" vertical="center" wrapText="1"/>
      <protection hidden="1"/>
    </xf>
    <xf numFmtId="0" fontId="19" fillId="3" borderId="12" xfId="2" applyFont="1" applyFill="1" applyBorder="1" applyAlignment="1" applyProtection="1">
      <alignment horizontal="center" vertical="center" wrapText="1"/>
      <protection hidden="1"/>
    </xf>
    <xf numFmtId="49" fontId="9" fillId="2" borderId="0" xfId="0" applyNumberFormat="1" applyFont="1" applyFill="1" applyProtection="1">
      <protection hidden="1"/>
    </xf>
    <xf numFmtId="0" fontId="1" fillId="2" borderId="0" xfId="3" applyFill="1" applyProtection="1">
      <protection hidden="1"/>
    </xf>
    <xf numFmtId="2" fontId="18" fillId="3" borderId="8" xfId="2" applyNumberFormat="1" applyFont="1" applyFill="1" applyBorder="1" applyAlignment="1" applyProtection="1">
      <alignment vertical="center" wrapText="1"/>
      <protection hidden="1"/>
    </xf>
    <xf numFmtId="165" fontId="20" fillId="0" borderId="8" xfId="2" applyNumberFormat="1" applyFont="1" applyFill="1" applyBorder="1" applyAlignment="1" applyProtection="1">
      <alignment vertical="center" wrapText="1"/>
      <protection hidden="1"/>
    </xf>
    <xf numFmtId="0" fontId="20" fillId="0" borderId="12" xfId="2" applyFont="1" applyFill="1" applyBorder="1" applyAlignment="1" applyProtection="1">
      <alignment vertical="center" wrapText="1"/>
      <protection hidden="1"/>
    </xf>
    <xf numFmtId="165" fontId="20" fillId="0" borderId="13" xfId="2" applyNumberFormat="1" applyFont="1" applyFill="1" applyBorder="1" applyAlignment="1" applyProtection="1">
      <alignment vertical="center" wrapText="1"/>
      <protection hidden="1"/>
    </xf>
    <xf numFmtId="0" fontId="20" fillId="0" borderId="14" xfId="2" applyFont="1" applyFill="1" applyBorder="1" applyAlignment="1" applyProtection="1">
      <alignment vertical="center" wrapText="1"/>
      <protection hidden="1"/>
    </xf>
    <xf numFmtId="49" fontId="21" fillId="0" borderId="15" xfId="2" applyNumberFormat="1" applyFont="1" applyFill="1" applyBorder="1" applyAlignment="1" applyProtection="1">
      <alignment horizontal="center" vertical="center" wrapText="1"/>
      <protection hidden="1"/>
    </xf>
    <xf numFmtId="2" fontId="18" fillId="4" borderId="16" xfId="2" applyNumberFormat="1" applyFont="1" applyFill="1" applyBorder="1" applyAlignment="1" applyProtection="1">
      <alignment vertical="center" wrapText="1"/>
      <protection hidden="1"/>
    </xf>
    <xf numFmtId="165" fontId="20" fillId="0" borderId="16" xfId="2" applyNumberFormat="1" applyFont="1" applyFill="1" applyBorder="1" applyAlignment="1" applyProtection="1">
      <alignment vertical="center" wrapText="1"/>
      <protection hidden="1"/>
    </xf>
    <xf numFmtId="0" fontId="20" fillId="0" borderId="17" xfId="2" applyFont="1" applyFill="1" applyBorder="1" applyAlignment="1" applyProtection="1">
      <alignment vertical="center" wrapText="1"/>
      <protection hidden="1"/>
    </xf>
    <xf numFmtId="0" fontId="0" fillId="0" borderId="0" xfId="0" applyProtection="1">
      <protection hidden="1"/>
    </xf>
    <xf numFmtId="0" fontId="22" fillId="0" borderId="0" xfId="0" applyFont="1" applyAlignment="1" applyProtection="1">
      <alignment horizontal="center" vertical="center" wrapText="1"/>
      <protection hidden="1"/>
    </xf>
    <xf numFmtId="0" fontId="0" fillId="0" borderId="0" xfId="0" applyAlignment="1" applyProtection="1">
      <alignment vertical="center" wrapText="1"/>
      <protection hidden="1"/>
    </xf>
    <xf numFmtId="0" fontId="0" fillId="2" borderId="0" xfId="0" applyFill="1" applyAlignment="1" applyProtection="1">
      <alignment vertical="center" wrapText="1"/>
      <protection hidden="1"/>
    </xf>
    <xf numFmtId="0" fontId="9" fillId="0" borderId="0" xfId="0" applyNumberFormat="1" applyFont="1" applyProtection="1">
      <protection hidden="1"/>
    </xf>
    <xf numFmtId="0" fontId="9" fillId="2" borderId="0" xfId="0" applyNumberFormat="1" applyFont="1" applyFill="1" applyProtection="1">
      <protection hidden="1"/>
    </xf>
    <xf numFmtId="0" fontId="9" fillId="2" borderId="0" xfId="0" applyFont="1" applyFill="1" applyProtection="1">
      <protection hidden="1"/>
    </xf>
    <xf numFmtId="0" fontId="1" fillId="0" borderId="0" xfId="3" applyFill="1" applyProtection="1">
      <protection hidden="1"/>
    </xf>
    <xf numFmtId="0" fontId="4" fillId="0" borderId="10" xfId="3" applyNumberFormat="1" applyFont="1" applyFill="1" applyBorder="1" applyAlignment="1" applyProtection="1">
      <alignment horizontal="right" vertical="center"/>
      <protection locked="0" hidden="1"/>
    </xf>
    <xf numFmtId="0" fontId="23" fillId="0" borderId="1" xfId="2" applyFont="1" applyFill="1" applyBorder="1" applyAlignment="1" applyProtection="1">
      <alignment vertical="center"/>
      <protection hidden="1"/>
    </xf>
    <xf numFmtId="0" fontId="24" fillId="0" borderId="2" xfId="2" applyFont="1" applyFill="1" applyBorder="1" applyAlignment="1" applyProtection="1">
      <alignment vertical="center"/>
      <protection hidden="1"/>
    </xf>
    <xf numFmtId="0" fontId="23" fillId="0" borderId="2" xfId="2" applyFont="1" applyFill="1" applyBorder="1" applyAlignment="1" applyProtection="1">
      <alignment horizontal="center" vertical="center"/>
      <protection hidden="1"/>
    </xf>
    <xf numFmtId="49" fontId="25" fillId="0" borderId="2" xfId="2" applyNumberFormat="1" applyFont="1" applyFill="1" applyBorder="1" applyAlignment="1" applyProtection="1">
      <alignment vertical="center"/>
      <protection hidden="1"/>
    </xf>
    <xf numFmtId="0" fontId="26" fillId="0" borderId="1" xfId="2" applyFont="1" applyFill="1" applyBorder="1" applyAlignment="1" applyProtection="1">
      <alignment vertical="center"/>
      <protection hidden="1"/>
    </xf>
    <xf numFmtId="49" fontId="27" fillId="0" borderId="2" xfId="2" applyNumberFormat="1" applyFont="1" applyFill="1" applyBorder="1" applyAlignment="1" applyProtection="1">
      <alignment vertical="center"/>
      <protection hidden="1"/>
    </xf>
    <xf numFmtId="164" fontId="24" fillId="0" borderId="2" xfId="1" applyNumberFormat="1" applyFont="1" applyFill="1" applyBorder="1" applyAlignment="1" applyProtection="1">
      <alignment vertical="center"/>
      <protection hidden="1"/>
    </xf>
    <xf numFmtId="43" fontId="24" fillId="0" borderId="2" xfId="1" applyFont="1" applyFill="1" applyBorder="1" applyAlignment="1" applyProtection="1">
      <alignment vertical="center"/>
      <protection hidden="1"/>
    </xf>
    <xf numFmtId="0" fontId="23" fillId="2" borderId="3" xfId="3" applyFont="1" applyFill="1" applyBorder="1" applyAlignment="1" applyProtection="1">
      <alignment horizontal="center" vertical="center"/>
      <protection hidden="1"/>
    </xf>
    <xf numFmtId="0" fontId="23" fillId="0" borderId="4" xfId="3" applyFont="1" applyFill="1" applyBorder="1" applyAlignment="1" applyProtection="1">
      <alignment horizontal="center" vertical="center"/>
      <protection hidden="1"/>
    </xf>
    <xf numFmtId="0" fontId="23" fillId="0" borderId="3" xfId="3" applyFont="1" applyFill="1" applyBorder="1" applyAlignment="1" applyProtection="1">
      <alignment horizontal="right" vertical="center"/>
      <protection hidden="1"/>
    </xf>
    <xf numFmtId="49" fontId="23" fillId="0" borderId="3" xfId="2" applyNumberFormat="1" applyFont="1" applyFill="1" applyBorder="1" applyAlignment="1" applyProtection="1">
      <alignment horizontal="center" vertical="center" textRotation="90"/>
      <protection hidden="1"/>
    </xf>
    <xf numFmtId="49" fontId="28" fillId="0" borderId="3" xfId="2" applyNumberFormat="1" applyFont="1" applyFill="1" applyBorder="1" applyAlignment="1" applyProtection="1">
      <alignment horizontal="center" vertical="center" textRotation="90"/>
      <protection hidden="1"/>
    </xf>
    <xf numFmtId="49" fontId="23" fillId="0" borderId="3" xfId="3" applyNumberFormat="1" applyFont="1" applyFill="1" applyBorder="1" applyAlignment="1" applyProtection="1">
      <alignment horizontal="center" vertical="center" textRotation="90"/>
      <protection hidden="1"/>
    </xf>
    <xf numFmtId="43" fontId="23" fillId="0" borderId="3" xfId="1" applyFont="1" applyFill="1" applyBorder="1" applyAlignment="1" applyProtection="1">
      <alignment horizontal="center" vertical="center" textRotation="90"/>
      <protection hidden="1"/>
    </xf>
    <xf numFmtId="164" fontId="23" fillId="0" borderId="3" xfId="1" applyNumberFormat="1" applyFont="1" applyFill="1" applyBorder="1" applyAlignment="1" applyProtection="1">
      <alignment horizontal="center" vertical="center" textRotation="90"/>
      <protection hidden="1"/>
    </xf>
    <xf numFmtId="1" fontId="29" fillId="0" borderId="8" xfId="3" applyNumberFormat="1" applyFont="1" applyFill="1" applyBorder="1" applyAlignment="1" applyProtection="1">
      <alignment horizontal="center" vertical="center"/>
      <protection hidden="1"/>
    </xf>
    <xf numFmtId="1" fontId="30" fillId="0" borderId="9" xfId="5" applyNumberFormat="1" applyFont="1" applyFill="1" applyBorder="1" applyAlignment="1" applyProtection="1">
      <alignment horizontal="right" vertical="center"/>
      <protection hidden="1"/>
    </xf>
    <xf numFmtId="1" fontId="31" fillId="0" borderId="9" xfId="5" applyNumberFormat="1" applyFont="1" applyFill="1" applyBorder="1" applyAlignment="1" applyProtection="1">
      <alignment horizontal="right" vertical="center"/>
      <protection hidden="1"/>
    </xf>
    <xf numFmtId="0" fontId="25" fillId="0" borderId="10" xfId="3" applyNumberFormat="1" applyFont="1" applyFill="1" applyBorder="1" applyAlignment="1" applyProtection="1">
      <alignment horizontal="right" vertical="center"/>
      <protection hidden="1"/>
    </xf>
    <xf numFmtId="20" fontId="32" fillId="0" borderId="10" xfId="3" applyNumberFormat="1" applyFont="1" applyFill="1" applyBorder="1" applyAlignment="1" applyProtection="1">
      <alignment horizontal="right" vertical="center"/>
      <protection hidden="1"/>
    </xf>
    <xf numFmtId="0" fontId="24" fillId="0" borderId="10" xfId="3" applyNumberFormat="1" applyFont="1" applyFill="1" applyBorder="1" applyAlignment="1" applyProtection="1">
      <alignment horizontal="right" vertical="center"/>
      <protection hidden="1"/>
    </xf>
    <xf numFmtId="49" fontId="25" fillId="0" borderId="10" xfId="3" applyNumberFormat="1" applyFont="1" applyFill="1" applyBorder="1" applyAlignment="1" applyProtection="1">
      <alignment horizontal="right" vertical="center"/>
      <protection hidden="1"/>
    </xf>
    <xf numFmtId="49" fontId="33" fillId="0" borderId="9" xfId="5" applyNumberFormat="1" applyFont="1" applyFill="1" applyBorder="1" applyAlignment="1" applyProtection="1">
      <alignment horizontal="right" vertical="center"/>
      <protection hidden="1"/>
    </xf>
    <xf numFmtId="1" fontId="25" fillId="0" borderId="10" xfId="3" applyNumberFormat="1" applyFont="1" applyFill="1" applyBorder="1" applyAlignment="1" applyProtection="1">
      <alignment horizontal="right" vertical="center"/>
      <protection hidden="1"/>
    </xf>
    <xf numFmtId="2" fontId="27" fillId="0" borderId="10" xfId="3" applyNumberFormat="1" applyFont="1" applyFill="1" applyBorder="1" applyAlignment="1" applyProtection="1">
      <alignment horizontal="right" vertical="center"/>
      <protection hidden="1"/>
    </xf>
    <xf numFmtId="43" fontId="24" fillId="0" borderId="10" xfId="1" applyFont="1" applyFill="1" applyBorder="1" applyAlignment="1" applyProtection="1">
      <alignment horizontal="right" vertical="center"/>
      <protection hidden="1"/>
    </xf>
    <xf numFmtId="43" fontId="24" fillId="0" borderId="10" xfId="1" applyNumberFormat="1" applyFont="1" applyFill="1" applyBorder="1" applyAlignment="1" applyProtection="1">
      <alignment horizontal="right" vertical="center"/>
      <protection hidden="1"/>
    </xf>
    <xf numFmtId="2" fontId="24" fillId="0" borderId="10" xfId="3" applyNumberFormat="1" applyFont="1" applyFill="1" applyBorder="1" applyAlignment="1" applyProtection="1">
      <alignment horizontal="right" vertical="center"/>
      <protection hidden="1"/>
    </xf>
    <xf numFmtId="49" fontId="33" fillId="0" borderId="10" xfId="5" applyNumberFormat="1" applyFont="1" applyFill="1" applyBorder="1" applyAlignment="1" applyProtection="1">
      <alignment horizontal="right" vertical="center"/>
      <protection hidden="1"/>
    </xf>
    <xf numFmtId="0" fontId="24" fillId="0" borderId="9" xfId="3" applyNumberFormat="1" applyFont="1" applyFill="1" applyBorder="1" applyAlignment="1" applyProtection="1">
      <alignment horizontal="right" vertical="center"/>
      <protection hidden="1"/>
    </xf>
    <xf numFmtId="0" fontId="24" fillId="0" borderId="10" xfId="3" quotePrefix="1" applyNumberFormat="1" applyFont="1" applyFill="1" applyBorder="1" applyAlignment="1" applyProtection="1">
      <alignment horizontal="right" vertical="center"/>
      <protection hidden="1"/>
    </xf>
    <xf numFmtId="49" fontId="25" fillId="0" borderId="0" xfId="3" applyNumberFormat="1" applyFont="1" applyFill="1" applyBorder="1" applyAlignment="1" applyProtection="1">
      <alignment horizontal="right" vertical="center"/>
      <protection hidden="1"/>
    </xf>
    <xf numFmtId="49" fontId="34" fillId="0" borderId="10" xfId="3" applyNumberFormat="1" applyFont="1" applyBorder="1" applyProtection="1">
      <protection hidden="1"/>
    </xf>
    <xf numFmtId="1" fontId="31" fillId="4" borderId="9" xfId="5" applyNumberFormat="1" applyFont="1" applyFill="1" applyBorder="1" applyAlignment="1" applyProtection="1">
      <alignment horizontal="right" vertical="center"/>
      <protection hidden="1"/>
    </xf>
    <xf numFmtId="1" fontId="30" fillId="2" borderId="9" xfId="5" applyNumberFormat="1" applyFont="1" applyFill="1" applyBorder="1" applyAlignment="1" applyProtection="1">
      <alignment horizontal="right" vertical="center"/>
      <protection hidden="1"/>
    </xf>
    <xf numFmtId="1" fontId="29" fillId="0" borderId="13" xfId="3" applyNumberFormat="1" applyFont="1" applyFill="1" applyBorder="1" applyAlignment="1" applyProtection="1">
      <alignment horizontal="center" vertical="center"/>
      <protection hidden="1"/>
    </xf>
    <xf numFmtId="1" fontId="30" fillId="0" borderId="18" xfId="5" applyNumberFormat="1" applyFont="1" applyFill="1" applyBorder="1" applyAlignment="1" applyProtection="1">
      <alignment horizontal="right" vertical="center"/>
      <protection hidden="1"/>
    </xf>
    <xf numFmtId="1" fontId="31" fillId="0" borderId="18" xfId="5" applyNumberFormat="1" applyFont="1" applyFill="1" applyBorder="1" applyAlignment="1" applyProtection="1">
      <alignment horizontal="right" vertical="center"/>
      <protection hidden="1"/>
    </xf>
    <xf numFmtId="49" fontId="25" fillId="0" borderId="19" xfId="3" applyNumberFormat="1" applyFont="1" applyFill="1" applyBorder="1" applyAlignment="1" applyProtection="1">
      <alignment horizontal="right" vertical="center"/>
      <protection hidden="1"/>
    </xf>
    <xf numFmtId="0" fontId="25" fillId="0" borderId="19" xfId="3" applyNumberFormat="1" applyFont="1" applyFill="1" applyBorder="1" applyAlignment="1" applyProtection="1">
      <alignment horizontal="right" vertical="center"/>
      <protection hidden="1"/>
    </xf>
    <xf numFmtId="49" fontId="33" fillId="0" borderId="18" xfId="5" applyNumberFormat="1" applyFont="1" applyFill="1" applyBorder="1" applyAlignment="1" applyProtection="1">
      <alignment horizontal="right" vertical="center"/>
      <protection hidden="1"/>
    </xf>
    <xf numFmtId="0" fontId="24" fillId="0" borderId="19" xfId="3" applyNumberFormat="1" applyFont="1" applyFill="1" applyBorder="1" applyAlignment="1" applyProtection="1">
      <alignment horizontal="right" vertical="center"/>
      <protection hidden="1"/>
    </xf>
    <xf numFmtId="1" fontId="25" fillId="0" borderId="19" xfId="3" applyNumberFormat="1" applyFont="1" applyFill="1" applyBorder="1" applyAlignment="1" applyProtection="1">
      <alignment horizontal="right" vertical="center"/>
      <protection hidden="1"/>
    </xf>
    <xf numFmtId="2" fontId="27" fillId="0" borderId="19" xfId="3" applyNumberFormat="1" applyFont="1" applyFill="1" applyBorder="1" applyAlignment="1" applyProtection="1">
      <alignment horizontal="right" vertical="center"/>
      <protection hidden="1"/>
    </xf>
    <xf numFmtId="1" fontId="30" fillId="0" borderId="8" xfId="5" applyNumberFormat="1" applyFont="1" applyFill="1" applyBorder="1" applyAlignment="1" applyProtection="1">
      <alignment horizontal="right" vertical="center"/>
      <protection hidden="1"/>
    </xf>
    <xf numFmtId="1" fontId="31" fillId="0" borderId="8" xfId="5" applyNumberFormat="1" applyFont="1" applyFill="1" applyBorder="1" applyAlignment="1" applyProtection="1">
      <alignment horizontal="right" vertical="center"/>
      <protection hidden="1"/>
    </xf>
    <xf numFmtId="49" fontId="25" fillId="0" borderId="8" xfId="3" applyNumberFormat="1" applyFont="1" applyFill="1" applyBorder="1" applyAlignment="1" applyProtection="1">
      <alignment horizontal="right" vertical="center"/>
      <protection hidden="1"/>
    </xf>
    <xf numFmtId="0" fontId="25" fillId="0" borderId="8" xfId="3" applyNumberFormat="1" applyFont="1" applyFill="1" applyBorder="1" applyAlignment="1" applyProtection="1">
      <alignment horizontal="right" vertical="center"/>
      <protection hidden="1"/>
    </xf>
    <xf numFmtId="20" fontId="32" fillId="0" borderId="8" xfId="3" applyNumberFormat="1" applyFont="1" applyFill="1" applyBorder="1" applyAlignment="1" applyProtection="1">
      <alignment horizontal="right" vertical="center"/>
      <protection hidden="1"/>
    </xf>
    <xf numFmtId="49" fontId="33" fillId="0" borderId="8" xfId="5" applyNumberFormat="1" applyFont="1" applyFill="1" applyBorder="1" applyAlignment="1" applyProtection="1">
      <alignment horizontal="right" vertical="center"/>
      <protection hidden="1"/>
    </xf>
    <xf numFmtId="0" fontId="24" fillId="0" borderId="8" xfId="3" applyNumberFormat="1" applyFont="1" applyFill="1" applyBorder="1" applyAlignment="1" applyProtection="1">
      <alignment horizontal="right" vertical="center"/>
      <protection hidden="1"/>
    </xf>
    <xf numFmtId="1" fontId="25" fillId="0" borderId="8" xfId="3" applyNumberFormat="1" applyFont="1" applyFill="1" applyBorder="1" applyAlignment="1" applyProtection="1">
      <alignment horizontal="right" vertical="center"/>
      <protection hidden="1"/>
    </xf>
    <xf numFmtId="2" fontId="27" fillId="0" borderId="8" xfId="3" applyNumberFormat="1" applyFont="1" applyFill="1" applyBorder="1" applyAlignment="1" applyProtection="1">
      <alignment horizontal="right" vertical="center"/>
      <protection hidden="1"/>
    </xf>
    <xf numFmtId="164" fontId="24" fillId="0" borderId="10" xfId="1" applyNumberFormat="1" applyFont="1" applyFill="1" applyBorder="1" applyAlignment="1" applyProtection="1">
      <alignment horizontal="right" vertical="center"/>
      <protection hidden="1"/>
    </xf>
    <xf numFmtId="0" fontId="35" fillId="0" borderId="0" xfId="3" applyFont="1" applyProtection="1">
      <protection hidden="1"/>
    </xf>
    <xf numFmtId="0" fontId="36" fillId="0" borderId="0" xfId="3" applyFont="1" applyProtection="1">
      <protection hidden="1"/>
    </xf>
    <xf numFmtId="49" fontId="34" fillId="0" borderId="0" xfId="3" applyNumberFormat="1" applyFont="1" applyProtection="1">
      <protection hidden="1"/>
    </xf>
    <xf numFmtId="164" fontId="35" fillId="0" borderId="0" xfId="1" applyNumberFormat="1" applyFont="1" applyProtection="1">
      <protection hidden="1"/>
    </xf>
    <xf numFmtId="43" fontId="35" fillId="0" borderId="0" xfId="1" applyFont="1" applyProtection="1">
      <protection hidden="1"/>
    </xf>
  </cellXfs>
  <cellStyles count="6">
    <cellStyle name="Comma" xfId="1" builtinId="3"/>
    <cellStyle name="Normal" xfId="0" builtinId="0"/>
    <cellStyle name="Normal 13 2" xfId="4"/>
    <cellStyle name="Normal 2 2" xfId="2"/>
    <cellStyle name="Normal 25 2" xfId="3"/>
    <cellStyle name="Normal 4" xfId="5"/>
  </cellStyles>
  <dxfs count="152">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ill>
        <patternFill patternType="gray0625"/>
      </fill>
    </dxf>
    <dxf>
      <fill>
        <patternFill>
          <bgColor theme="0" tint="-0.14996795556505021"/>
        </patternFill>
      </fill>
    </dxf>
    <dxf>
      <fill>
        <patternFill patternType="gray0625"/>
      </fill>
    </dxf>
    <dxf>
      <fill>
        <patternFill>
          <bgColor theme="0" tint="-0.14996795556505021"/>
        </patternFill>
      </fill>
    </dxf>
    <dxf>
      <fill>
        <patternFill patternType="gray0625"/>
      </fill>
    </dxf>
    <dxf>
      <fill>
        <patternFill>
          <bgColor theme="0" tint="-0.14996795556505021"/>
        </patternFill>
      </fill>
    </dxf>
    <dxf>
      <fill>
        <patternFill patternType="gray0625"/>
      </fill>
    </dxf>
    <dxf>
      <fill>
        <patternFill>
          <bgColor theme="0" tint="-0.14996795556505021"/>
        </patternFill>
      </fill>
    </dxf>
    <dxf>
      <fill>
        <patternFill patternType="gray0625"/>
      </fill>
    </dxf>
    <dxf>
      <fill>
        <patternFill>
          <bgColor theme="0" tint="-0.14996795556505021"/>
        </patternFill>
      </fill>
    </dxf>
    <dxf>
      <fill>
        <patternFill patternType="gray0625"/>
      </fill>
    </dxf>
    <dxf>
      <font>
        <color rgb="FF9C0006"/>
      </font>
      <fill>
        <patternFill>
          <bgColor rgb="FFFFC7CE"/>
        </patternFill>
      </fill>
    </dxf>
    <dxf>
      <fill>
        <patternFill>
          <bgColor theme="0" tint="-0.14996795556505021"/>
        </patternFill>
      </fill>
    </dxf>
    <dxf>
      <fill>
        <patternFill patternType="gray0625"/>
      </fill>
    </dxf>
    <dxf>
      <fill>
        <patternFill>
          <bgColor theme="0" tint="-0.14996795556505021"/>
        </patternFill>
      </fill>
    </dxf>
    <dxf>
      <fill>
        <patternFill patternType="gray0625"/>
      </fill>
    </dxf>
    <dxf>
      <fill>
        <patternFill>
          <bgColor theme="0" tint="-0.14996795556505021"/>
        </patternFill>
      </fill>
    </dxf>
    <dxf>
      <fill>
        <patternFill patternType="gray0625"/>
      </fill>
    </dxf>
    <dxf>
      <fill>
        <patternFill>
          <bgColor theme="0" tint="-0.14996795556505021"/>
        </patternFill>
      </fill>
    </dxf>
    <dxf>
      <fill>
        <patternFill patternType="gray0625"/>
      </fill>
    </dxf>
    <dxf>
      <fill>
        <patternFill>
          <bgColor theme="0" tint="-0.14996795556505021"/>
        </patternFill>
      </fill>
    </dxf>
    <dxf>
      <fill>
        <patternFill patternType="gray0625"/>
      </fill>
    </dxf>
    <dxf>
      <fill>
        <patternFill>
          <bgColor theme="0" tint="-0.14996795556505021"/>
        </patternFill>
      </fill>
    </dxf>
    <dxf>
      <fill>
        <patternFill patternType="gray0625"/>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ill>
        <patternFill patternType="gray0625"/>
      </fill>
    </dxf>
    <dxf>
      <fill>
        <patternFill>
          <bgColor theme="0" tint="-0.14996795556505021"/>
        </patternFill>
      </fill>
    </dxf>
    <dxf>
      <fill>
        <patternFill patternType="gray0625"/>
      </fill>
    </dxf>
    <dxf>
      <fill>
        <patternFill>
          <bgColor theme="0" tint="-0.14996795556505021"/>
        </patternFill>
      </fill>
    </dxf>
    <dxf>
      <fill>
        <patternFill patternType="gray0625"/>
      </fill>
    </dxf>
    <dxf>
      <fill>
        <patternFill>
          <bgColor theme="0" tint="-0.14996795556505021"/>
        </patternFill>
      </fill>
    </dxf>
    <dxf>
      <fill>
        <patternFill patternType="gray0625"/>
      </fill>
    </dxf>
    <dxf>
      <fill>
        <patternFill>
          <bgColor theme="0" tint="-0.14996795556505021"/>
        </patternFill>
      </fill>
    </dxf>
    <dxf>
      <fill>
        <patternFill patternType="gray0625"/>
      </fill>
    </dxf>
    <dxf>
      <fill>
        <patternFill>
          <bgColor theme="0" tint="-0.14996795556505021"/>
        </patternFill>
      </fill>
    </dxf>
    <dxf>
      <fill>
        <patternFill patternType="gray0625"/>
      </fill>
    </dxf>
    <dxf>
      <font>
        <color rgb="FF9C0006"/>
      </font>
      <fill>
        <patternFill>
          <bgColor rgb="FFFFC7CE"/>
        </patternFill>
      </fill>
    </dxf>
    <dxf>
      <font>
        <color rgb="FF9C0006"/>
      </font>
      <fill>
        <patternFill>
          <bgColor rgb="FFFFC7CE"/>
        </patternFill>
      </fill>
    </dxf>
    <dxf>
      <fill>
        <patternFill>
          <bgColor theme="0" tint="-0.14996795556505021"/>
        </patternFill>
      </fill>
    </dxf>
    <dxf>
      <fill>
        <patternFill patternType="gray0625"/>
      </fill>
    </dxf>
    <dxf>
      <fill>
        <patternFill>
          <bgColor theme="0" tint="-0.14996795556505021"/>
        </patternFill>
      </fill>
    </dxf>
    <dxf>
      <fill>
        <patternFill patternType="gray0625"/>
      </fill>
    </dxf>
    <dxf>
      <fill>
        <patternFill>
          <bgColor theme="0" tint="-0.14996795556505021"/>
        </patternFill>
      </fill>
    </dxf>
    <dxf>
      <fill>
        <patternFill patternType="gray0625"/>
      </fill>
    </dxf>
    <dxf>
      <fill>
        <patternFill>
          <bgColor theme="0" tint="-0.14996795556505021"/>
        </patternFill>
      </fill>
    </dxf>
    <dxf>
      <fill>
        <patternFill patternType="gray0625"/>
      </fill>
    </dxf>
    <dxf>
      <fill>
        <patternFill>
          <bgColor theme="0" tint="-0.14996795556505021"/>
        </patternFill>
      </fill>
    </dxf>
    <dxf>
      <fill>
        <patternFill patternType="gray0625"/>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ill>
        <patternFill patternType="gray0625"/>
      </fill>
    </dxf>
    <dxf>
      <fill>
        <patternFill>
          <bgColor theme="0" tint="-0.14996795556505021"/>
        </patternFill>
      </fill>
    </dxf>
    <dxf>
      <fill>
        <patternFill patternType="gray0625"/>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ill>
        <patternFill patternType="gray0625"/>
      </fill>
    </dxf>
    <dxf>
      <fill>
        <patternFill>
          <bgColor theme="0" tint="-0.14996795556505021"/>
        </patternFill>
      </fill>
    </dxf>
    <dxf>
      <fill>
        <patternFill patternType="gray0625"/>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ill>
        <patternFill patternType="gray0625"/>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ill>
        <patternFill patternType="gray0625"/>
      </fill>
    </dxf>
    <dxf>
      <fill>
        <patternFill>
          <bgColor theme="0" tint="-0.14996795556505021"/>
        </patternFill>
      </fill>
    </dxf>
    <dxf>
      <fill>
        <patternFill patternType="gray0625"/>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ill>
        <patternFill patternType="gray0625"/>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ill>
        <patternFill patternType="gray0625"/>
      </fill>
    </dxf>
    <dxf>
      <fill>
        <patternFill>
          <bgColor theme="0" tint="-0.14996795556505021"/>
        </patternFill>
      </fill>
    </dxf>
    <dxf>
      <fill>
        <patternFill patternType="gray0625"/>
      </fill>
    </dxf>
    <dxf>
      <fill>
        <patternFill>
          <bgColor theme="0" tint="-0.14996795556505021"/>
        </patternFill>
      </fill>
    </dxf>
    <dxf>
      <fill>
        <patternFill patternType="gray0625"/>
      </fill>
    </dxf>
    <dxf>
      <fill>
        <patternFill>
          <bgColor theme="0" tint="-0.14996795556505021"/>
        </patternFill>
      </fill>
    </dxf>
    <dxf>
      <fill>
        <patternFill patternType="gray0625"/>
      </fill>
    </dxf>
    <dxf>
      <fill>
        <patternFill>
          <bgColor theme="0" tint="-0.14996795556505021"/>
        </patternFill>
      </fill>
    </dxf>
    <dxf>
      <fill>
        <patternFill patternType="gray0625"/>
      </fill>
    </dxf>
    <dxf>
      <font>
        <color rgb="FF9C0006"/>
      </font>
      <fill>
        <patternFill>
          <bgColor rgb="FFFFC7CE"/>
        </patternFill>
      </fill>
    </dxf>
    <dxf>
      <fill>
        <patternFill>
          <bgColor theme="0" tint="-0.14996795556505021"/>
        </patternFill>
      </fill>
    </dxf>
    <dxf>
      <fill>
        <patternFill patternType="gray0625"/>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ill>
        <patternFill patternType="gray0625"/>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ill>
        <patternFill patternType="gray0625"/>
      </fill>
    </dxf>
    <dxf>
      <fill>
        <patternFill>
          <bgColor theme="0" tint="-0.14996795556505021"/>
        </patternFill>
      </fill>
    </dxf>
    <dxf>
      <fill>
        <patternFill patternType="gray0625"/>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5512D11A-5CC6-11CF-8D67-00AA00BDCE1D}" ax:persistence="persistStream" r:id="rId1"/>
</file>

<file path=xl/activeX/activeX2.xml><?xml version="1.0" encoding="utf-8"?>
<ax:ocx xmlns:ax="http://schemas.microsoft.com/office/2006/activeX" xmlns:r="http://schemas.openxmlformats.org/officeDocument/2006/relationships" ax:classid="{5512D11A-5CC6-11CF-8D67-00AA00BDCE1D}" ax:persistence="persistStream" r:id="rId1"/>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_rels/vmlDrawing1.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15236</xdr:col>
          <xdr:colOff>752475</xdr:colOff>
          <xdr:row>1</xdr:row>
          <xdr:rowOff>0</xdr:rowOff>
        </xdr:from>
        <xdr:to>
          <xdr:col>15237</xdr:col>
          <xdr:colOff>219075</xdr:colOff>
          <xdr:row>1</xdr:row>
          <xdr:rowOff>228600</xdr:rowOff>
        </xdr:to>
        <xdr:sp macro="" textlink="">
          <xdr:nvSpPr>
            <xdr:cNvPr id="1025" name="Control 1" hidden="1">
              <a:extLst>
                <a:ext uri="{63B3BB69-23CF-44E3-9099-C40C66FF867C}">
                  <a14:compatExt spid="_x0000_s1025"/>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15236</xdr:col>
          <xdr:colOff>752475</xdr:colOff>
          <xdr:row>1</xdr:row>
          <xdr:rowOff>0</xdr:rowOff>
        </xdr:from>
        <xdr:to>
          <xdr:col>15237</xdr:col>
          <xdr:colOff>219075</xdr:colOff>
          <xdr:row>1</xdr:row>
          <xdr:rowOff>228600</xdr:rowOff>
        </xdr:to>
        <xdr:sp macro="" textlink="">
          <xdr:nvSpPr>
            <xdr:cNvPr id="1026" name="Control 2" hidden="1">
              <a:extLst>
                <a:ext uri="{63B3BB69-23CF-44E3-9099-C40C66FF867C}">
                  <a14:compatExt spid="_x0000_s1026"/>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304800</xdr:colOff>
          <xdr:row>0</xdr:row>
          <xdr:rowOff>47625</xdr:rowOff>
        </xdr:from>
        <xdr:to>
          <xdr:col>16</xdr:col>
          <xdr:colOff>238125</xdr:colOff>
          <xdr:row>0</xdr:row>
          <xdr:rowOff>323850</xdr:rowOff>
        </xdr:to>
        <xdr:sp macro="" textlink="">
          <xdr:nvSpPr>
            <xdr:cNvPr id="1027" name="Button 3" hidden="1">
              <a:extLst>
                <a:ext uri="{63B3BB69-23CF-44E3-9099-C40C66FF867C}">
                  <a14:compatExt spid="_x0000_s1027"/>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1">
                <a:defRPr sz="1000"/>
              </a:pPr>
              <a:r>
                <a:rPr lang="en-US" sz="1200" b="0" i="0" u="none" strike="noStrike" baseline="0">
                  <a:solidFill>
                    <a:srgbClr val="000000"/>
                  </a:solidFill>
                  <a:latin typeface="Arial"/>
                  <a:cs typeface="Arial"/>
                </a:rPr>
                <a:t>ردیف مرتب</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17</xdr:col>
          <xdr:colOff>95250</xdr:colOff>
          <xdr:row>0</xdr:row>
          <xdr:rowOff>0</xdr:rowOff>
        </xdr:from>
        <xdr:to>
          <xdr:col>20</xdr:col>
          <xdr:colOff>200025</xdr:colOff>
          <xdr:row>0</xdr:row>
          <xdr:rowOff>323850</xdr:rowOff>
        </xdr:to>
        <xdr:sp macro="" textlink="">
          <xdr:nvSpPr>
            <xdr:cNvPr id="1028" name="Button 4" hidden="1">
              <a:extLst>
                <a:ext uri="{63B3BB69-23CF-44E3-9099-C40C66FF867C}">
                  <a14:compatExt spid="_x0000_s1028"/>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1">
                <a:defRPr sz="1000"/>
              </a:pPr>
              <a:r>
                <a:rPr lang="en-US" sz="1200" b="0" i="0" u="none" strike="noStrike" baseline="0">
                  <a:solidFill>
                    <a:srgbClr val="000000"/>
                  </a:solidFill>
                  <a:latin typeface="Arial"/>
                  <a:cs typeface="Arial"/>
                </a:rPr>
                <a:t>فامیلی مرتب</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Amozesh\AMZ_04022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31100"/>
      <sheetName val="1403_11_PR"/>
      <sheetName val="1403_11_ST"/>
      <sheetName val="1403_11_STG"/>
      <sheetName val="1403_11_KG_ICDL"/>
      <sheetName val="1403_11_CP"/>
    </sheetNames>
    <definedNames>
      <definedName name="Family_STG_Sort"/>
      <definedName name="Radif_STG_Sort"/>
    </definedNames>
    <sheetDataSet>
      <sheetData sheetId="0"/>
      <sheetData sheetId="1"/>
      <sheetData sheetId="2">
        <row r="1">
          <cell r="C1" t="str">
            <v>"---درس آمار ---"</v>
          </cell>
          <cell r="E1" t="str">
            <v xml:space="preserve">  روز _یکشنبه_(08:00)   مقطع کارشناسي بهمن 1403</v>
          </cell>
        </row>
        <row r="2">
          <cell r="B2" t="str">
            <v>شماره دانشجو</v>
          </cell>
          <cell r="C2" t="str">
            <v>نام خانوادگی</v>
          </cell>
          <cell r="G2" t="str">
            <v>LMS_07</v>
          </cell>
          <cell r="H2" t="str">
            <v>LMS_06</v>
          </cell>
          <cell r="I2" t="str">
            <v>LmS_05</v>
          </cell>
          <cell r="J2" t="str">
            <v>LmS_04</v>
          </cell>
          <cell r="K2" t="str">
            <v xml:space="preserve">LmS_01_02 </v>
          </cell>
          <cell r="L2" t="str">
            <v>LmS_01</v>
          </cell>
        </row>
        <row r="3">
          <cell r="B3">
            <v>403201310</v>
          </cell>
          <cell r="C3" t="str">
            <v>افراسیابی   نرجس</v>
          </cell>
          <cell r="D3" t="str">
            <v>افراسیابی</v>
          </cell>
          <cell r="E3" t="str">
            <v>01_0800</v>
          </cell>
          <cell r="G3">
            <v>90</v>
          </cell>
          <cell r="H3" t="str">
            <v>-</v>
          </cell>
          <cell r="I3" t="str">
            <v>-</v>
          </cell>
          <cell r="J3">
            <v>90</v>
          </cell>
          <cell r="K3">
            <v>185</v>
          </cell>
          <cell r="L3">
            <v>90</v>
          </cell>
        </row>
        <row r="4">
          <cell r="B4">
            <v>403820587</v>
          </cell>
          <cell r="C4" t="str">
            <v>افرین   نیوشا</v>
          </cell>
          <cell r="D4" t="str">
            <v>افرین</v>
          </cell>
          <cell r="E4" t="str">
            <v>01_0800</v>
          </cell>
          <cell r="F4" t="str">
            <v>Sign</v>
          </cell>
          <cell r="G4">
            <v>80</v>
          </cell>
          <cell r="H4">
            <v>100</v>
          </cell>
          <cell r="I4" t="str">
            <v>-</v>
          </cell>
          <cell r="J4" t="str">
            <v>-</v>
          </cell>
          <cell r="K4" t="str">
            <v>-</v>
          </cell>
          <cell r="L4" t="str">
            <v>-</v>
          </cell>
        </row>
        <row r="5">
          <cell r="B5">
            <v>403206064</v>
          </cell>
          <cell r="C5" t="str">
            <v>الله یاری ملینا</v>
          </cell>
          <cell r="D5" t="str">
            <v>ملینا</v>
          </cell>
          <cell r="E5" t="str">
            <v>01_0800</v>
          </cell>
          <cell r="G5">
            <v>80</v>
          </cell>
          <cell r="H5" t="str">
            <v>-</v>
          </cell>
          <cell r="I5" t="str">
            <v/>
          </cell>
          <cell r="J5" t="str">
            <v/>
          </cell>
          <cell r="K5">
            <v>98</v>
          </cell>
          <cell r="L5">
            <v>98</v>
          </cell>
        </row>
        <row r="6">
          <cell r="B6">
            <v>402820223</v>
          </cell>
          <cell r="C6" t="str">
            <v>امیدوار   ملیکا</v>
          </cell>
          <cell r="D6" t="str">
            <v>امیدوار</v>
          </cell>
          <cell r="E6" t="str">
            <v>01_0800</v>
          </cell>
          <cell r="F6" t="str">
            <v>Sign</v>
          </cell>
          <cell r="G6">
            <v>85</v>
          </cell>
          <cell r="H6">
            <v>100</v>
          </cell>
          <cell r="I6">
            <v>100</v>
          </cell>
          <cell r="J6">
            <v>95</v>
          </cell>
          <cell r="K6" t="str">
            <v>-</v>
          </cell>
          <cell r="L6" t="str">
            <v>-</v>
          </cell>
        </row>
        <row r="7">
          <cell r="B7">
            <v>400820816</v>
          </cell>
          <cell r="C7" t="str">
            <v>آزادی آناهیتا</v>
          </cell>
          <cell r="D7" t="str">
            <v>ازادی</v>
          </cell>
          <cell r="E7" t="str">
            <v>01_0800</v>
          </cell>
          <cell r="G7">
            <v>60</v>
          </cell>
          <cell r="H7">
            <v>60</v>
          </cell>
          <cell r="I7" t="str">
            <v>-</v>
          </cell>
          <cell r="J7">
            <v>100</v>
          </cell>
          <cell r="K7">
            <v>60</v>
          </cell>
          <cell r="L7" t="str">
            <v>-</v>
          </cell>
        </row>
        <row r="8">
          <cell r="B8">
            <v>402820578</v>
          </cell>
          <cell r="C8" t="str">
            <v>بحرالعین نازنین</v>
          </cell>
          <cell r="D8" t="str">
            <v>بحرالعین</v>
          </cell>
          <cell r="G8" t="str">
            <v>-</v>
          </cell>
          <cell r="H8" t="str">
            <v>-</v>
          </cell>
          <cell r="I8">
            <v>95</v>
          </cell>
          <cell r="J8" t="str">
            <v>-</v>
          </cell>
        </row>
        <row r="9">
          <cell r="B9">
            <v>403205300</v>
          </cell>
          <cell r="C9" t="str">
            <v>برزگر   ساره</v>
          </cell>
          <cell r="D9" t="str">
            <v>برزگر</v>
          </cell>
          <cell r="E9" t="str">
            <v>01_0800</v>
          </cell>
          <cell r="G9" t="str">
            <v>-</v>
          </cell>
          <cell r="H9" t="str">
            <v>-</v>
          </cell>
          <cell r="I9" t="str">
            <v>-</v>
          </cell>
          <cell r="J9" t="str">
            <v>-</v>
          </cell>
          <cell r="K9" t="str">
            <v>-</v>
          </cell>
          <cell r="L9" t="str">
            <v>-</v>
          </cell>
        </row>
        <row r="10">
          <cell r="B10">
            <v>402820586</v>
          </cell>
          <cell r="C10" t="str">
            <v>تن فاطمه</v>
          </cell>
          <cell r="D10" t="str">
            <v>تن</v>
          </cell>
          <cell r="G10" t="str">
            <v>-</v>
          </cell>
          <cell r="H10" t="str">
            <v>-</v>
          </cell>
          <cell r="I10" t="str">
            <v>-</v>
          </cell>
          <cell r="J10" t="str">
            <v>-</v>
          </cell>
          <cell r="K10" t="str">
            <v/>
          </cell>
        </row>
        <row r="11">
          <cell r="B11">
            <v>403202154</v>
          </cell>
          <cell r="C11" t="str">
            <v>تندرو   آیدا</v>
          </cell>
          <cell r="D11" t="str">
            <v>تندرو</v>
          </cell>
          <cell r="E11" t="str">
            <v>01_0800</v>
          </cell>
          <cell r="G11">
            <v>90</v>
          </cell>
          <cell r="H11" t="str">
            <v>-</v>
          </cell>
          <cell r="I11">
            <v>90</v>
          </cell>
          <cell r="J11">
            <v>100</v>
          </cell>
          <cell r="K11">
            <v>100</v>
          </cell>
          <cell r="L11" t="str">
            <v>-</v>
          </cell>
        </row>
        <row r="12">
          <cell r="B12">
            <v>403201095</v>
          </cell>
          <cell r="C12" t="str">
            <v>جعفری   هدیه سادات</v>
          </cell>
          <cell r="D12" t="str">
            <v>جعفری</v>
          </cell>
          <cell r="E12" t="str">
            <v>01_0800</v>
          </cell>
          <cell r="G12" t="str">
            <v>-</v>
          </cell>
          <cell r="H12" t="str">
            <v>-</v>
          </cell>
          <cell r="I12">
            <v>90</v>
          </cell>
          <cell r="J12">
            <v>30</v>
          </cell>
          <cell r="K12">
            <v>100</v>
          </cell>
          <cell r="L12">
            <v>100</v>
          </cell>
        </row>
        <row r="13">
          <cell r="B13">
            <v>403473112</v>
          </cell>
          <cell r="C13" t="str">
            <v>حاتمی   فاطمه</v>
          </cell>
          <cell r="D13" t="str">
            <v>حاتمی</v>
          </cell>
          <cell r="E13" t="str">
            <v>01_0800</v>
          </cell>
          <cell r="G13" t="str">
            <v>-</v>
          </cell>
          <cell r="H13">
            <v>100</v>
          </cell>
          <cell r="I13">
            <v>95</v>
          </cell>
          <cell r="J13">
            <v>95</v>
          </cell>
          <cell r="K13" t="str">
            <v>-</v>
          </cell>
          <cell r="L13" t="str">
            <v>-</v>
          </cell>
        </row>
        <row r="14">
          <cell r="B14">
            <v>403820425</v>
          </cell>
          <cell r="C14" t="str">
            <v>حاجی ستاره زاده   مریم</v>
          </cell>
          <cell r="D14" t="str">
            <v>حاجی ستاره زاده</v>
          </cell>
          <cell r="E14" t="str">
            <v>01_0800</v>
          </cell>
          <cell r="G14">
            <v>65</v>
          </cell>
          <cell r="H14">
            <v>90</v>
          </cell>
          <cell r="I14">
            <v>100</v>
          </cell>
          <cell r="J14">
            <v>100</v>
          </cell>
          <cell r="K14" t="str">
            <v>-</v>
          </cell>
          <cell r="L14" t="str">
            <v>-</v>
          </cell>
        </row>
        <row r="15">
          <cell r="B15">
            <v>402470318</v>
          </cell>
          <cell r="C15" t="str">
            <v>حق پرست   محدثه</v>
          </cell>
          <cell r="D15" t="str">
            <v>حق پرست</v>
          </cell>
          <cell r="E15" t="str">
            <v>01_0800</v>
          </cell>
          <cell r="G15" t="str">
            <v>-</v>
          </cell>
          <cell r="H15" t="str">
            <v>-</v>
          </cell>
          <cell r="I15" t="str">
            <v>-</v>
          </cell>
          <cell r="J15" t="str">
            <v>-</v>
          </cell>
          <cell r="K15" t="str">
            <v>-</v>
          </cell>
          <cell r="L15" t="str">
            <v>-</v>
          </cell>
        </row>
        <row r="16">
          <cell r="B16">
            <v>403820538</v>
          </cell>
          <cell r="C16" t="str">
            <v>دهقان   غزل</v>
          </cell>
          <cell r="D16" t="str">
            <v>دهقان</v>
          </cell>
          <cell r="E16" t="str">
            <v>01_0800</v>
          </cell>
          <cell r="G16">
            <v>95</v>
          </cell>
          <cell r="H16" t="str">
            <v>-</v>
          </cell>
          <cell r="I16">
            <v>100</v>
          </cell>
          <cell r="J16" t="str">
            <v>-</v>
          </cell>
          <cell r="K16" t="str">
            <v>-</v>
          </cell>
          <cell r="L16" t="str">
            <v>-</v>
          </cell>
        </row>
        <row r="17">
          <cell r="B17">
            <v>403203061</v>
          </cell>
          <cell r="C17" t="str">
            <v>دوکوهکی   نازنین</v>
          </cell>
          <cell r="D17" t="str">
            <v>دوکوهکی</v>
          </cell>
          <cell r="E17" t="str">
            <v>01_0800</v>
          </cell>
          <cell r="F17" t="str">
            <v>Sign</v>
          </cell>
          <cell r="G17" t="str">
            <v>-</v>
          </cell>
          <cell r="H17" t="str">
            <v>-</v>
          </cell>
          <cell r="I17" t="str">
            <v>-</v>
          </cell>
          <cell r="J17" t="str">
            <v>-</v>
          </cell>
          <cell r="K17" t="str">
            <v>-</v>
          </cell>
          <cell r="L17" t="str">
            <v>-</v>
          </cell>
        </row>
        <row r="18">
          <cell r="B18">
            <v>403207092</v>
          </cell>
          <cell r="C18" t="str">
            <v>رحیمی سپیده</v>
          </cell>
          <cell r="D18" t="str">
            <v>رحیمی</v>
          </cell>
          <cell r="E18" t="str">
            <v>01_0800</v>
          </cell>
          <cell r="G18">
            <v>75</v>
          </cell>
          <cell r="H18" t="str">
            <v>-</v>
          </cell>
          <cell r="I18">
            <v>100</v>
          </cell>
          <cell r="J18">
            <v>100</v>
          </cell>
          <cell r="K18">
            <v>99</v>
          </cell>
          <cell r="L18" t="str">
            <v>-</v>
          </cell>
        </row>
        <row r="19">
          <cell r="B19">
            <v>402436471</v>
          </cell>
          <cell r="C19" t="str">
            <v>رهبر   امیرحسین</v>
          </cell>
          <cell r="D19" t="str">
            <v>رهبر</v>
          </cell>
          <cell r="E19" t="str">
            <v>01_0800</v>
          </cell>
          <cell r="G19" t="str">
            <v>-</v>
          </cell>
          <cell r="H19" t="str">
            <v>-</v>
          </cell>
          <cell r="I19" t="str">
            <v>-</v>
          </cell>
          <cell r="J19" t="str">
            <v>-</v>
          </cell>
          <cell r="K19" t="str">
            <v>-</v>
          </cell>
          <cell r="L19" t="str">
            <v>-</v>
          </cell>
        </row>
        <row r="20">
          <cell r="B20">
            <v>403820466</v>
          </cell>
          <cell r="C20" t="str">
            <v>روستا   محدثه</v>
          </cell>
          <cell r="D20" t="str">
            <v>روستا</v>
          </cell>
          <cell r="E20" t="str">
            <v>01_0800</v>
          </cell>
          <cell r="G20">
            <v>90</v>
          </cell>
          <cell r="H20">
            <v>100</v>
          </cell>
          <cell r="I20">
            <v>100</v>
          </cell>
          <cell r="J20">
            <v>100</v>
          </cell>
          <cell r="K20">
            <v>160</v>
          </cell>
          <cell r="L20">
            <v>100</v>
          </cell>
        </row>
        <row r="21">
          <cell r="B21">
            <v>403800664</v>
          </cell>
          <cell r="C21" t="str">
            <v>زارع   یاسمن</v>
          </cell>
          <cell r="D21" t="str">
            <v>زارع</v>
          </cell>
          <cell r="E21" t="str">
            <v>01_0800</v>
          </cell>
          <cell r="G21">
            <v>90</v>
          </cell>
          <cell r="H21">
            <v>90</v>
          </cell>
          <cell r="I21">
            <v>100</v>
          </cell>
          <cell r="J21">
            <v>90</v>
          </cell>
          <cell r="K21">
            <v>200</v>
          </cell>
          <cell r="L21">
            <v>100</v>
          </cell>
        </row>
        <row r="22">
          <cell r="B22">
            <v>402470334</v>
          </cell>
          <cell r="C22" t="str">
            <v>زارعی   زینب</v>
          </cell>
          <cell r="D22" t="str">
            <v>زارعی</v>
          </cell>
          <cell r="E22" t="str">
            <v>01_0800</v>
          </cell>
          <cell r="G22" t="str">
            <v>-</v>
          </cell>
          <cell r="H22" t="str">
            <v>-</v>
          </cell>
          <cell r="I22" t="str">
            <v>-</v>
          </cell>
          <cell r="J22" t="str">
            <v>-</v>
          </cell>
          <cell r="K22">
            <v>60</v>
          </cell>
          <cell r="L22" t="str">
            <v>-</v>
          </cell>
        </row>
        <row r="23">
          <cell r="B23">
            <v>403820111</v>
          </cell>
          <cell r="C23" t="str">
            <v>عباسی   رقیه</v>
          </cell>
          <cell r="D23" t="str">
            <v>عباسی</v>
          </cell>
          <cell r="E23" t="str">
            <v>01_0800</v>
          </cell>
          <cell r="G23">
            <v>65</v>
          </cell>
          <cell r="H23" t="str">
            <v>-</v>
          </cell>
          <cell r="I23">
            <v>100</v>
          </cell>
          <cell r="J23" t="str">
            <v>-</v>
          </cell>
          <cell r="K23">
            <v>160</v>
          </cell>
          <cell r="L23">
            <v>95</v>
          </cell>
        </row>
        <row r="24">
          <cell r="B24">
            <v>403800535</v>
          </cell>
          <cell r="C24" t="str">
            <v>قایدپور   هانیه</v>
          </cell>
          <cell r="D24" t="str">
            <v>قایدپور</v>
          </cell>
          <cell r="E24" t="str">
            <v>01_0800</v>
          </cell>
          <cell r="G24">
            <v>100</v>
          </cell>
          <cell r="H24">
            <v>100</v>
          </cell>
          <cell r="I24">
            <v>85</v>
          </cell>
          <cell r="J24">
            <v>100</v>
          </cell>
          <cell r="K24">
            <v>160</v>
          </cell>
          <cell r="L24">
            <v>100</v>
          </cell>
        </row>
        <row r="25">
          <cell r="B25">
            <v>403203213</v>
          </cell>
          <cell r="C25" t="str">
            <v>محمدی قرقانی   مژده</v>
          </cell>
          <cell r="D25" t="str">
            <v>محمدی قرقانی</v>
          </cell>
          <cell r="E25" t="str">
            <v>01_0800</v>
          </cell>
          <cell r="G25">
            <v>80</v>
          </cell>
          <cell r="H25">
            <v>100</v>
          </cell>
          <cell r="I25">
            <v>95</v>
          </cell>
          <cell r="J25">
            <v>70</v>
          </cell>
          <cell r="K25">
            <v>120</v>
          </cell>
          <cell r="L25">
            <v>95</v>
          </cell>
        </row>
        <row r="26">
          <cell r="B26">
            <v>403201021</v>
          </cell>
          <cell r="C26" t="str">
            <v>مرادآقائی   النا</v>
          </cell>
          <cell r="D26" t="str">
            <v>مرادآقائی</v>
          </cell>
          <cell r="E26" t="str">
            <v>01_0800</v>
          </cell>
          <cell r="G26">
            <v>100</v>
          </cell>
          <cell r="H26">
            <v>100</v>
          </cell>
          <cell r="I26">
            <v>100</v>
          </cell>
          <cell r="J26">
            <v>100</v>
          </cell>
          <cell r="K26">
            <v>100</v>
          </cell>
          <cell r="L26" t="str">
            <v>-</v>
          </cell>
        </row>
        <row r="27">
          <cell r="B27">
            <v>403820546</v>
          </cell>
          <cell r="C27" t="str">
            <v>مرادی   ارامیس</v>
          </cell>
          <cell r="D27" t="str">
            <v>مرادی</v>
          </cell>
          <cell r="E27" t="str">
            <v>01_0800</v>
          </cell>
          <cell r="G27" t="str">
            <v>-</v>
          </cell>
          <cell r="H27" t="str">
            <v>-</v>
          </cell>
          <cell r="I27" t="str">
            <v>-</v>
          </cell>
          <cell r="J27" t="str">
            <v>-</v>
          </cell>
          <cell r="K27" t="str">
            <v>-</v>
          </cell>
          <cell r="L27" t="str">
            <v>-</v>
          </cell>
        </row>
        <row r="28">
          <cell r="B28">
            <v>403820007</v>
          </cell>
          <cell r="C28" t="str">
            <v>مطبوع   مهیسا</v>
          </cell>
          <cell r="D28" t="str">
            <v>مطبوع</v>
          </cell>
          <cell r="E28" t="str">
            <v>01_0800</v>
          </cell>
          <cell r="G28">
            <v>100</v>
          </cell>
          <cell r="H28">
            <v>100</v>
          </cell>
          <cell r="I28">
            <v>95</v>
          </cell>
          <cell r="J28">
            <v>98</v>
          </cell>
          <cell r="K28">
            <v>100</v>
          </cell>
          <cell r="L28" t="str">
            <v>-</v>
          </cell>
        </row>
        <row r="29">
          <cell r="B29">
            <v>403202363</v>
          </cell>
          <cell r="C29" t="str">
            <v>مینایی بیدک   الهام</v>
          </cell>
          <cell r="D29" t="str">
            <v>مینایی بیدک</v>
          </cell>
          <cell r="E29" t="str">
            <v>01_0945</v>
          </cell>
          <cell r="G29" t="str">
            <v>-</v>
          </cell>
          <cell r="H29">
            <v>95</v>
          </cell>
          <cell r="I29">
            <v>80</v>
          </cell>
          <cell r="J29">
            <v>100</v>
          </cell>
          <cell r="K29">
            <v>100</v>
          </cell>
          <cell r="L29">
            <v>95</v>
          </cell>
        </row>
        <row r="30">
          <cell r="B30">
            <v>403473145</v>
          </cell>
          <cell r="C30" t="str">
            <v>نادری فرد   هانیه</v>
          </cell>
          <cell r="D30" t="str">
            <v>نادری فرد</v>
          </cell>
          <cell r="E30" t="str">
            <v>01_0800</v>
          </cell>
          <cell r="G30" t="str">
            <v>-</v>
          </cell>
          <cell r="H30" t="str">
            <v>-</v>
          </cell>
          <cell r="I30" t="str">
            <v>-</v>
          </cell>
          <cell r="J30" t="str">
            <v>-</v>
          </cell>
          <cell r="K30" t="str">
            <v>-</v>
          </cell>
          <cell r="L30" t="str">
            <v>-</v>
          </cell>
        </row>
        <row r="31">
          <cell r="B31">
            <v>403820714</v>
          </cell>
          <cell r="C31" t="str">
            <v>نداف زاده شیرازی   مریم</v>
          </cell>
          <cell r="D31" t="str">
            <v>نداف زاده شیرازی</v>
          </cell>
          <cell r="E31" t="str">
            <v>01_0800</v>
          </cell>
          <cell r="G31">
            <v>100</v>
          </cell>
          <cell r="H31" t="str">
            <v>-</v>
          </cell>
          <cell r="I31">
            <v>95</v>
          </cell>
          <cell r="J31">
            <v>100</v>
          </cell>
          <cell r="K31">
            <v>100</v>
          </cell>
          <cell r="L31" t="str">
            <v>-</v>
          </cell>
        </row>
        <row r="32">
          <cell r="B32">
            <v>402820393</v>
          </cell>
          <cell r="C32" t="str">
            <v>نیازی حزب الله</v>
          </cell>
          <cell r="D32" t="str">
            <v>نیازی</v>
          </cell>
          <cell r="G32" t="str">
            <v>-</v>
          </cell>
          <cell r="H32" t="str">
            <v/>
          </cell>
          <cell r="I32" t="str">
            <v/>
          </cell>
          <cell r="J32" t="str">
            <v/>
          </cell>
          <cell r="K32" t="str">
            <v/>
          </cell>
        </row>
        <row r="33">
          <cell r="G33" t="str">
            <v/>
          </cell>
          <cell r="H33" t="str">
            <v/>
          </cell>
          <cell r="I33" t="str">
            <v/>
          </cell>
          <cell r="J33" t="str">
            <v/>
          </cell>
          <cell r="K33" t="str">
            <v/>
          </cell>
        </row>
        <row r="34">
          <cell r="B34" t="str">
            <v>شماره دانشجویی</v>
          </cell>
          <cell r="C34" t="str">
            <v>نام خانوادگی   نام</v>
          </cell>
          <cell r="D34" t="str">
            <v>نام خانوادگی</v>
          </cell>
          <cell r="E34" t="str">
            <v>01_0945</v>
          </cell>
          <cell r="G34" t="str">
            <v/>
          </cell>
          <cell r="H34" t="str">
            <v/>
          </cell>
          <cell r="I34" t="str">
            <v/>
          </cell>
          <cell r="J34" t="str">
            <v/>
          </cell>
          <cell r="K34" t="str">
            <v/>
          </cell>
          <cell r="L34" t="str">
            <v/>
          </cell>
        </row>
        <row r="35">
          <cell r="B35">
            <v>403203447</v>
          </cell>
          <cell r="C35" t="str">
            <v>ابراهیمی   زینب</v>
          </cell>
          <cell r="D35" t="str">
            <v>ابراهیمی</v>
          </cell>
          <cell r="E35" t="str">
            <v>01_0945</v>
          </cell>
          <cell r="G35">
            <v>40</v>
          </cell>
          <cell r="H35">
            <v>100</v>
          </cell>
          <cell r="I35">
            <v>80</v>
          </cell>
          <cell r="J35">
            <v>100</v>
          </cell>
          <cell r="K35">
            <v>95</v>
          </cell>
          <cell r="L35">
            <v>95</v>
          </cell>
        </row>
        <row r="36">
          <cell r="B36">
            <v>402800341</v>
          </cell>
          <cell r="C36" t="str">
            <v>ابراهیمی   ساغر</v>
          </cell>
          <cell r="D36" t="str">
            <v>ابراهیمی</v>
          </cell>
          <cell r="E36" t="str">
            <v>01_0945</v>
          </cell>
          <cell r="G36" t="str">
            <v>-</v>
          </cell>
          <cell r="H36" t="str">
            <v>-</v>
          </cell>
          <cell r="I36">
            <v>100</v>
          </cell>
          <cell r="J36">
            <v>60</v>
          </cell>
          <cell r="K36" t="str">
            <v>-</v>
          </cell>
          <cell r="L36" t="str">
            <v>-</v>
          </cell>
        </row>
        <row r="37">
          <cell r="B37">
            <v>403820458</v>
          </cell>
          <cell r="C37" t="str">
            <v>احمدی   محیاسادات</v>
          </cell>
          <cell r="D37" t="str">
            <v>احمدی</v>
          </cell>
          <cell r="E37" t="str">
            <v>01_0945</v>
          </cell>
          <cell r="G37">
            <v>25</v>
          </cell>
          <cell r="H37" t="str">
            <v>-</v>
          </cell>
          <cell r="I37" t="str">
            <v>-</v>
          </cell>
          <cell r="J37">
            <v>99</v>
          </cell>
          <cell r="K37">
            <v>200</v>
          </cell>
          <cell r="L37">
            <v>100</v>
          </cell>
        </row>
        <row r="38">
          <cell r="B38">
            <v>403205198</v>
          </cell>
          <cell r="C38" t="str">
            <v>اعمالی شادی</v>
          </cell>
          <cell r="D38" t="str">
            <v>اعمالی</v>
          </cell>
          <cell r="G38">
            <v>70</v>
          </cell>
          <cell r="H38" t="str">
            <v>-</v>
          </cell>
          <cell r="I38" t="str">
            <v>-</v>
          </cell>
          <cell r="J38">
            <v>80</v>
          </cell>
          <cell r="K38">
            <v>100</v>
          </cell>
        </row>
        <row r="39">
          <cell r="B39">
            <v>403202041</v>
          </cell>
          <cell r="C39" t="str">
            <v>افرازدوست   عاطفه</v>
          </cell>
          <cell r="D39" t="str">
            <v>افرازدوست</v>
          </cell>
          <cell r="E39" t="str">
            <v>01_0945</v>
          </cell>
          <cell r="G39">
            <v>0</v>
          </cell>
          <cell r="H39" t="str">
            <v>-</v>
          </cell>
          <cell r="I39">
            <v>99</v>
          </cell>
          <cell r="J39">
            <v>99</v>
          </cell>
          <cell r="K39">
            <v>100</v>
          </cell>
          <cell r="L39" t="str">
            <v>-</v>
          </cell>
        </row>
        <row r="40">
          <cell r="B40">
            <v>403820997</v>
          </cell>
          <cell r="C40" t="str">
            <v>الماس نژاد   ملیکا</v>
          </cell>
          <cell r="D40" t="str">
            <v>الماس نژاد</v>
          </cell>
          <cell r="E40" t="str">
            <v>01_0800</v>
          </cell>
          <cell r="G40">
            <v>70</v>
          </cell>
          <cell r="H40">
            <v>100</v>
          </cell>
          <cell r="I40">
            <v>95</v>
          </cell>
          <cell r="J40">
            <v>100</v>
          </cell>
          <cell r="K40">
            <v>100</v>
          </cell>
          <cell r="L40" t="str">
            <v>-</v>
          </cell>
        </row>
        <row r="41">
          <cell r="B41">
            <v>403202724</v>
          </cell>
          <cell r="C41" t="str">
            <v>آدابی نیا   ریحانه سادات</v>
          </cell>
          <cell r="D41" t="str">
            <v>آدابی نیا</v>
          </cell>
          <cell r="E41" t="str">
            <v>01_0945</v>
          </cell>
          <cell r="G41">
            <v>70</v>
          </cell>
          <cell r="H41" t="str">
            <v>-</v>
          </cell>
          <cell r="I41">
            <v>80</v>
          </cell>
          <cell r="J41">
            <v>85</v>
          </cell>
          <cell r="K41">
            <v>90</v>
          </cell>
          <cell r="L41" t="str">
            <v>-</v>
          </cell>
        </row>
        <row r="42">
          <cell r="B42">
            <v>403203488</v>
          </cell>
          <cell r="C42" t="str">
            <v>باقری   مبینا</v>
          </cell>
          <cell r="D42" t="str">
            <v>باقری</v>
          </cell>
          <cell r="E42" t="str">
            <v>01_0945</v>
          </cell>
          <cell r="G42">
            <v>100</v>
          </cell>
          <cell r="H42">
            <v>100</v>
          </cell>
          <cell r="I42">
            <v>100</v>
          </cell>
          <cell r="J42">
            <v>50</v>
          </cell>
          <cell r="K42">
            <v>100</v>
          </cell>
          <cell r="L42" t="str">
            <v>-</v>
          </cell>
        </row>
        <row r="43">
          <cell r="B43">
            <v>402800294</v>
          </cell>
          <cell r="C43" t="str">
            <v>بخشی الهام</v>
          </cell>
          <cell r="D43" t="str">
            <v>بخشی ده شیبی</v>
          </cell>
          <cell r="E43" t="str">
            <v>01_0945</v>
          </cell>
          <cell r="G43">
            <v>90</v>
          </cell>
          <cell r="H43">
            <v>100</v>
          </cell>
          <cell r="I43">
            <v>90</v>
          </cell>
          <cell r="J43">
            <v>70</v>
          </cell>
          <cell r="K43">
            <v>199</v>
          </cell>
          <cell r="L43" t="str">
            <v>-</v>
          </cell>
        </row>
        <row r="44">
          <cell r="B44">
            <v>403473346</v>
          </cell>
          <cell r="C44" t="str">
            <v>بزرگ زاده   نگار</v>
          </cell>
          <cell r="D44" t="str">
            <v>بزرگ زاده</v>
          </cell>
          <cell r="E44" t="str">
            <v>01_0945</v>
          </cell>
          <cell r="G44">
            <v>50</v>
          </cell>
          <cell r="H44" t="str">
            <v>-</v>
          </cell>
          <cell r="I44" t="str">
            <v>-</v>
          </cell>
          <cell r="J44" t="str">
            <v>-</v>
          </cell>
          <cell r="K44">
            <v>99</v>
          </cell>
          <cell r="L44" t="str">
            <v>-</v>
          </cell>
        </row>
        <row r="45">
          <cell r="B45">
            <v>403800728</v>
          </cell>
          <cell r="C45" t="str">
            <v>بزرگ زاده   نیلوفر</v>
          </cell>
          <cell r="D45" t="str">
            <v>بزرگ زاده</v>
          </cell>
          <cell r="E45" t="str">
            <v>01_0945</v>
          </cell>
          <cell r="G45">
            <v>50</v>
          </cell>
          <cell r="H45" t="str">
            <v>-</v>
          </cell>
          <cell r="I45" t="str">
            <v>-</v>
          </cell>
          <cell r="J45" t="str">
            <v>-</v>
          </cell>
          <cell r="K45">
            <v>99</v>
          </cell>
          <cell r="L45" t="str">
            <v>-</v>
          </cell>
        </row>
        <row r="46">
          <cell r="B46">
            <v>403203680</v>
          </cell>
          <cell r="C46" t="str">
            <v>بلاغی اینالو   نجمه</v>
          </cell>
          <cell r="D46" t="str">
            <v>بلاغی اینالو</v>
          </cell>
          <cell r="E46" t="str">
            <v>01_0945</v>
          </cell>
          <cell r="G46">
            <v>40</v>
          </cell>
          <cell r="H46">
            <v>90</v>
          </cell>
          <cell r="I46" t="str">
            <v>-</v>
          </cell>
          <cell r="J46">
            <v>80</v>
          </cell>
          <cell r="K46">
            <v>100</v>
          </cell>
          <cell r="L46" t="str">
            <v>-</v>
          </cell>
        </row>
        <row r="47">
          <cell r="B47">
            <v>403202886</v>
          </cell>
          <cell r="C47" t="str">
            <v>بهرامیان بوگر   سارا</v>
          </cell>
          <cell r="D47" t="str">
            <v>بهرامیان بوگر</v>
          </cell>
          <cell r="E47" t="str">
            <v>01_0945</v>
          </cell>
          <cell r="G47">
            <v>70</v>
          </cell>
          <cell r="H47" t="str">
            <v>-</v>
          </cell>
          <cell r="I47">
            <v>5</v>
          </cell>
          <cell r="J47">
            <v>5</v>
          </cell>
          <cell r="K47">
            <v>100</v>
          </cell>
          <cell r="L47" t="str">
            <v>-</v>
          </cell>
        </row>
        <row r="48">
          <cell r="B48">
            <v>403820482</v>
          </cell>
          <cell r="C48" t="str">
            <v>بیگی   زهرا</v>
          </cell>
          <cell r="D48" t="str">
            <v>بیگی</v>
          </cell>
          <cell r="E48" t="str">
            <v>01_0945</v>
          </cell>
          <cell r="G48">
            <v>100</v>
          </cell>
          <cell r="H48" t="str">
            <v>-</v>
          </cell>
          <cell r="I48">
            <v>100</v>
          </cell>
          <cell r="J48">
            <v>100</v>
          </cell>
          <cell r="K48" t="str">
            <v>-</v>
          </cell>
          <cell r="L48" t="str">
            <v>-</v>
          </cell>
        </row>
        <row r="49">
          <cell r="B49">
            <v>403820675</v>
          </cell>
          <cell r="C49" t="str">
            <v>پورخسروانی   پریناز</v>
          </cell>
          <cell r="D49" t="str">
            <v>پورخسروانی</v>
          </cell>
          <cell r="E49" t="str">
            <v>01_0945</v>
          </cell>
          <cell r="G49">
            <v>90</v>
          </cell>
          <cell r="H49">
            <v>100</v>
          </cell>
          <cell r="I49">
            <v>95</v>
          </cell>
          <cell r="J49">
            <v>100</v>
          </cell>
          <cell r="K49">
            <v>100</v>
          </cell>
          <cell r="L49" t="str">
            <v>-</v>
          </cell>
        </row>
        <row r="50">
          <cell r="B50">
            <v>403820667</v>
          </cell>
          <cell r="C50" t="str">
            <v>تابی   سارا</v>
          </cell>
          <cell r="D50" t="str">
            <v>تابی</v>
          </cell>
          <cell r="E50" t="str">
            <v>01_0945</v>
          </cell>
          <cell r="F50" t="str">
            <v>Sign</v>
          </cell>
          <cell r="G50">
            <v>99</v>
          </cell>
          <cell r="H50">
            <v>100</v>
          </cell>
          <cell r="I50">
            <v>100</v>
          </cell>
          <cell r="J50">
            <v>100</v>
          </cell>
          <cell r="K50" t="str">
            <v>-</v>
          </cell>
          <cell r="L50" t="str">
            <v>-</v>
          </cell>
        </row>
        <row r="51">
          <cell r="B51">
            <v>403208922</v>
          </cell>
          <cell r="C51" t="str">
            <v>تابی مریم</v>
          </cell>
          <cell r="D51" t="str">
            <v>تابی</v>
          </cell>
          <cell r="G51">
            <v>100</v>
          </cell>
          <cell r="H51">
            <v>100</v>
          </cell>
          <cell r="I51">
            <v>100</v>
          </cell>
          <cell r="J51">
            <v>95</v>
          </cell>
          <cell r="K51" t="str">
            <v>-</v>
          </cell>
        </row>
        <row r="52">
          <cell r="B52">
            <v>403820097</v>
          </cell>
          <cell r="C52" t="str">
            <v>ثبوتی زاده   زهرا از 8 به 9:45</v>
          </cell>
          <cell r="D52" t="str">
            <v>ثبوتی زاده</v>
          </cell>
          <cell r="E52" t="str">
            <v>01_0800</v>
          </cell>
          <cell r="G52">
            <v>70</v>
          </cell>
          <cell r="H52" t="str">
            <v>-</v>
          </cell>
          <cell r="I52">
            <v>95</v>
          </cell>
          <cell r="J52">
            <v>90</v>
          </cell>
          <cell r="K52" t="str">
            <v>-</v>
          </cell>
          <cell r="L52" t="str">
            <v>-</v>
          </cell>
        </row>
        <row r="53">
          <cell r="B53">
            <v>403321337</v>
          </cell>
          <cell r="C53" t="str">
            <v>جعفری   ملیکا</v>
          </cell>
          <cell r="D53" t="str">
            <v>جعفری</v>
          </cell>
          <cell r="E53" t="str">
            <v>01_0945</v>
          </cell>
          <cell r="G53">
            <v>90</v>
          </cell>
          <cell r="H53">
            <v>90</v>
          </cell>
          <cell r="I53" t="str">
            <v>-</v>
          </cell>
          <cell r="J53">
            <v>100</v>
          </cell>
          <cell r="K53">
            <v>100</v>
          </cell>
          <cell r="L53">
            <v>100</v>
          </cell>
        </row>
        <row r="54">
          <cell r="B54">
            <v>403820378</v>
          </cell>
          <cell r="C54" t="str">
            <v>چمن باز   کوثر</v>
          </cell>
          <cell r="D54" t="str">
            <v>چمن باز</v>
          </cell>
          <cell r="E54" t="str">
            <v>01_0945</v>
          </cell>
          <cell r="G54">
            <v>100</v>
          </cell>
          <cell r="H54">
            <v>100</v>
          </cell>
          <cell r="I54">
            <v>100</v>
          </cell>
          <cell r="J54">
            <v>98</v>
          </cell>
          <cell r="K54">
            <v>99</v>
          </cell>
          <cell r="L54" t="str">
            <v>-</v>
          </cell>
        </row>
        <row r="55">
          <cell r="B55">
            <v>403820441</v>
          </cell>
          <cell r="C55" t="str">
            <v>حسینی حقیقی سیده فاطمه</v>
          </cell>
          <cell r="D55" t="str">
            <v>حسینی حقیقی</v>
          </cell>
          <cell r="G55" t="str">
            <v>-</v>
          </cell>
          <cell r="H55">
            <v>0</v>
          </cell>
          <cell r="I55" t="str">
            <v>-</v>
          </cell>
          <cell r="J55" t="str">
            <v>-</v>
          </cell>
          <cell r="K55" t="str">
            <v>-</v>
          </cell>
        </row>
        <row r="56">
          <cell r="B56">
            <v>403473032</v>
          </cell>
          <cell r="C56" t="str">
            <v>حشمتیان زاده   ارشام</v>
          </cell>
          <cell r="D56" t="str">
            <v>حشمتیان زاده</v>
          </cell>
          <cell r="E56" t="str">
            <v>01_0945</v>
          </cell>
          <cell r="G56" t="str">
            <v>-</v>
          </cell>
          <cell r="H56" t="str">
            <v>-</v>
          </cell>
          <cell r="I56" t="str">
            <v>-</v>
          </cell>
          <cell r="J56" t="str">
            <v>-</v>
          </cell>
          <cell r="K56">
            <v>99</v>
          </cell>
          <cell r="L56" t="str">
            <v>-</v>
          </cell>
        </row>
        <row r="57">
          <cell r="B57">
            <v>403203342</v>
          </cell>
          <cell r="C57" t="str">
            <v>حضرتی   ندا</v>
          </cell>
          <cell r="D57" t="str">
            <v>حضرتی</v>
          </cell>
          <cell r="E57" t="str">
            <v>01_0945</v>
          </cell>
          <cell r="G57" t="str">
            <v>-</v>
          </cell>
          <cell r="H57" t="str">
            <v>-</v>
          </cell>
          <cell r="I57" t="str">
            <v>-</v>
          </cell>
          <cell r="J57" t="str">
            <v>-</v>
          </cell>
          <cell r="K57" t="str">
            <v>-</v>
          </cell>
          <cell r="L57" t="str">
            <v>-</v>
          </cell>
        </row>
        <row r="58">
          <cell r="B58">
            <v>402800060</v>
          </cell>
          <cell r="C58" t="str">
            <v>حیدرنژادخوب   شقایق</v>
          </cell>
          <cell r="D58" t="str">
            <v>حیدرنژادخوب</v>
          </cell>
          <cell r="E58" t="str">
            <v>01_0945</v>
          </cell>
          <cell r="G58">
            <v>100</v>
          </cell>
          <cell r="H58">
            <v>100</v>
          </cell>
          <cell r="I58">
            <v>100</v>
          </cell>
          <cell r="J58">
            <v>90</v>
          </cell>
          <cell r="K58">
            <v>96.5</v>
          </cell>
          <cell r="L58" t="str">
            <v>-</v>
          </cell>
        </row>
        <row r="59">
          <cell r="B59">
            <v>402800212</v>
          </cell>
          <cell r="C59" t="str">
            <v>داش زرین   رعنا</v>
          </cell>
          <cell r="D59" t="str">
            <v>داش زرین</v>
          </cell>
          <cell r="E59" t="str">
            <v>01_0945</v>
          </cell>
          <cell r="F59" t="str">
            <v>Sign</v>
          </cell>
          <cell r="G59" t="str">
            <v>-</v>
          </cell>
          <cell r="H59" t="str">
            <v>-</v>
          </cell>
          <cell r="I59">
            <v>100</v>
          </cell>
          <cell r="J59">
            <v>100</v>
          </cell>
          <cell r="K59" t="str">
            <v>-</v>
          </cell>
          <cell r="L59" t="str">
            <v>-</v>
          </cell>
        </row>
        <row r="60">
          <cell r="B60">
            <v>403820031</v>
          </cell>
          <cell r="C60" t="str">
            <v>دشتی   مهدیه</v>
          </cell>
          <cell r="D60" t="str">
            <v>دشتی</v>
          </cell>
          <cell r="E60" t="str">
            <v>01_0945</v>
          </cell>
          <cell r="G60">
            <v>80</v>
          </cell>
          <cell r="H60" t="str">
            <v>-</v>
          </cell>
          <cell r="I60">
            <v>100</v>
          </cell>
          <cell r="J60" t="str">
            <v>-</v>
          </cell>
          <cell r="K60">
            <v>60</v>
          </cell>
          <cell r="L60" t="str">
            <v>-</v>
          </cell>
        </row>
        <row r="61">
          <cell r="B61">
            <v>403820320</v>
          </cell>
          <cell r="C61" t="str">
            <v>دمساز   فاطمه</v>
          </cell>
          <cell r="D61" t="str">
            <v>دمساز</v>
          </cell>
          <cell r="E61" t="str">
            <v>01_0945</v>
          </cell>
          <cell r="G61">
            <v>100</v>
          </cell>
          <cell r="H61" t="str">
            <v>-</v>
          </cell>
          <cell r="I61">
            <v>95</v>
          </cell>
          <cell r="J61">
            <v>95</v>
          </cell>
          <cell r="K61">
            <v>196</v>
          </cell>
          <cell r="L61" t="str">
            <v>-</v>
          </cell>
        </row>
        <row r="62">
          <cell r="B62">
            <v>403820304</v>
          </cell>
          <cell r="C62" t="str">
            <v>دهقان   ژاسمین</v>
          </cell>
          <cell r="D62" t="str">
            <v>دهقان</v>
          </cell>
          <cell r="E62" t="str">
            <v>01_0945</v>
          </cell>
          <cell r="G62">
            <v>100</v>
          </cell>
          <cell r="H62">
            <v>100</v>
          </cell>
          <cell r="I62">
            <v>95</v>
          </cell>
          <cell r="J62">
            <v>85</v>
          </cell>
          <cell r="K62">
            <v>162</v>
          </cell>
          <cell r="L62">
            <v>65</v>
          </cell>
        </row>
        <row r="63">
          <cell r="B63">
            <v>403205333</v>
          </cell>
          <cell r="C63" t="str">
            <v>دهقان   ملیکا</v>
          </cell>
          <cell r="D63" t="str">
            <v>دهقان</v>
          </cell>
          <cell r="E63" t="str">
            <v>01_0945</v>
          </cell>
          <cell r="F63" t="str">
            <v>Sign</v>
          </cell>
          <cell r="G63" t="str">
            <v>-</v>
          </cell>
          <cell r="H63">
            <v>100</v>
          </cell>
          <cell r="I63">
            <v>100</v>
          </cell>
          <cell r="J63">
            <v>100</v>
          </cell>
          <cell r="K63" t="str">
            <v>-</v>
          </cell>
          <cell r="L63" t="str">
            <v>-</v>
          </cell>
        </row>
        <row r="64">
          <cell r="B64">
            <v>403820433</v>
          </cell>
          <cell r="C64" t="str">
            <v>زارع   انیتا 09:45</v>
          </cell>
          <cell r="D64" t="str">
            <v>زارع</v>
          </cell>
          <cell r="E64" t="str">
            <v>01_0800</v>
          </cell>
          <cell r="G64">
            <v>100</v>
          </cell>
          <cell r="H64">
            <v>100</v>
          </cell>
          <cell r="I64">
            <v>100</v>
          </cell>
          <cell r="J64">
            <v>100</v>
          </cell>
          <cell r="K64" t="str">
            <v>-</v>
          </cell>
          <cell r="L64" t="str">
            <v>-</v>
          </cell>
        </row>
        <row r="65">
          <cell r="B65">
            <v>403202652</v>
          </cell>
          <cell r="C65" t="str">
            <v>زارع مهذبیه   مارال</v>
          </cell>
          <cell r="D65" t="str">
            <v>زارع مهذبیه</v>
          </cell>
          <cell r="E65" t="str">
            <v>01_0945</v>
          </cell>
          <cell r="G65">
            <v>70</v>
          </cell>
          <cell r="H65" t="str">
            <v>-</v>
          </cell>
          <cell r="I65" t="str">
            <v>-</v>
          </cell>
          <cell r="J65">
            <v>90</v>
          </cell>
          <cell r="K65">
            <v>200</v>
          </cell>
          <cell r="L65" t="str">
            <v>-</v>
          </cell>
        </row>
        <row r="66">
          <cell r="B66">
            <v>403473290</v>
          </cell>
          <cell r="C66" t="str">
            <v>زارعی   سعید</v>
          </cell>
          <cell r="D66" t="str">
            <v>زارعی</v>
          </cell>
          <cell r="E66" t="str">
            <v>01_0945</v>
          </cell>
          <cell r="G66" t="str">
            <v>-</v>
          </cell>
          <cell r="H66" t="str">
            <v>-</v>
          </cell>
          <cell r="I66" t="str">
            <v>-</v>
          </cell>
          <cell r="J66" t="str">
            <v>-</v>
          </cell>
          <cell r="K66" t="str">
            <v>-</v>
          </cell>
          <cell r="L66" t="str">
            <v>-</v>
          </cell>
        </row>
        <row r="67">
          <cell r="B67">
            <v>403203543</v>
          </cell>
          <cell r="C67" t="str">
            <v>شهسواری   فاطمه</v>
          </cell>
          <cell r="D67" t="str">
            <v>شهسواری</v>
          </cell>
          <cell r="E67" t="str">
            <v>01_0945</v>
          </cell>
          <cell r="G67">
            <v>70</v>
          </cell>
          <cell r="H67" t="str">
            <v>-</v>
          </cell>
          <cell r="I67">
            <v>100</v>
          </cell>
          <cell r="J67">
            <v>70</v>
          </cell>
          <cell r="K67">
            <v>100</v>
          </cell>
          <cell r="L67">
            <v>100</v>
          </cell>
        </row>
        <row r="68">
          <cell r="B68">
            <v>403203824</v>
          </cell>
          <cell r="C68" t="str">
            <v>شهیدی نجفی حقیقی   فاطمه</v>
          </cell>
          <cell r="D68" t="str">
            <v>شهیدی نجفی حقیقی</v>
          </cell>
          <cell r="E68" t="str">
            <v>01_0945</v>
          </cell>
          <cell r="G68">
            <v>70</v>
          </cell>
          <cell r="H68" t="str">
            <v>-</v>
          </cell>
          <cell r="I68">
            <v>100</v>
          </cell>
          <cell r="J68">
            <v>80</v>
          </cell>
          <cell r="K68">
            <v>100</v>
          </cell>
          <cell r="L68">
            <v>100</v>
          </cell>
        </row>
        <row r="69">
          <cell r="B69">
            <v>403820554</v>
          </cell>
          <cell r="C69" t="str">
            <v>صادقی   حدیث به 9:45</v>
          </cell>
          <cell r="D69" t="str">
            <v>صادقی</v>
          </cell>
          <cell r="E69" t="str">
            <v>01_0800</v>
          </cell>
          <cell r="G69">
            <v>100</v>
          </cell>
          <cell r="H69">
            <v>100</v>
          </cell>
          <cell r="I69">
            <v>100</v>
          </cell>
          <cell r="J69" t="str">
            <v>-</v>
          </cell>
          <cell r="K69" t="str">
            <v>-</v>
          </cell>
          <cell r="L69">
            <v>100</v>
          </cell>
        </row>
        <row r="70">
          <cell r="B70">
            <v>403205173</v>
          </cell>
          <cell r="C70" t="str">
            <v>صادقی   شیوا</v>
          </cell>
          <cell r="D70" t="str">
            <v>صادقی</v>
          </cell>
          <cell r="E70" t="str">
            <v>01_0945</v>
          </cell>
          <cell r="G70" t="str">
            <v>-</v>
          </cell>
          <cell r="H70">
            <v>100</v>
          </cell>
          <cell r="I70">
            <v>100</v>
          </cell>
          <cell r="J70">
            <v>90</v>
          </cell>
          <cell r="K70">
            <v>195</v>
          </cell>
          <cell r="L70">
            <v>95</v>
          </cell>
        </row>
        <row r="71">
          <cell r="B71">
            <v>403473186</v>
          </cell>
          <cell r="C71" t="str">
            <v>علی نژاد   محمدحسین</v>
          </cell>
          <cell r="D71" t="str">
            <v>علی نژاد</v>
          </cell>
          <cell r="E71" t="str">
            <v>01_0945</v>
          </cell>
          <cell r="G71">
            <v>70</v>
          </cell>
          <cell r="H71">
            <v>100</v>
          </cell>
          <cell r="I71">
            <v>95</v>
          </cell>
          <cell r="J71">
            <v>100</v>
          </cell>
          <cell r="K71">
            <v>100</v>
          </cell>
          <cell r="L71">
            <v>100</v>
          </cell>
        </row>
        <row r="72">
          <cell r="B72">
            <v>403201302</v>
          </cell>
          <cell r="C72" t="str">
            <v>غریبی   زهرا 9:45</v>
          </cell>
          <cell r="D72" t="str">
            <v>غریبی</v>
          </cell>
          <cell r="E72" t="str">
            <v>01_0800</v>
          </cell>
          <cell r="G72">
            <v>95</v>
          </cell>
          <cell r="H72">
            <v>100</v>
          </cell>
          <cell r="I72">
            <v>80</v>
          </cell>
          <cell r="J72">
            <v>70</v>
          </cell>
          <cell r="K72">
            <v>60</v>
          </cell>
          <cell r="L72">
            <v>90</v>
          </cell>
        </row>
        <row r="73">
          <cell r="B73">
            <v>403820177</v>
          </cell>
          <cell r="C73" t="str">
            <v>فرزانه نیا   مریم</v>
          </cell>
          <cell r="D73" t="str">
            <v>فرزانه نیا</v>
          </cell>
          <cell r="E73" t="str">
            <v>01_0945</v>
          </cell>
          <cell r="G73">
            <v>100</v>
          </cell>
          <cell r="H73">
            <v>95</v>
          </cell>
          <cell r="I73">
            <v>100</v>
          </cell>
          <cell r="J73">
            <v>90</v>
          </cell>
          <cell r="K73">
            <v>99</v>
          </cell>
          <cell r="L73" t="str">
            <v>-</v>
          </cell>
        </row>
        <row r="74">
          <cell r="B74">
            <v>402800245</v>
          </cell>
          <cell r="C74" t="str">
            <v>فرهادی ارا   مریم</v>
          </cell>
          <cell r="D74" t="str">
            <v>فرهادی ارا</v>
          </cell>
          <cell r="E74" t="str">
            <v>01_0945</v>
          </cell>
          <cell r="G74" t="str">
            <v>-</v>
          </cell>
          <cell r="H74" t="str">
            <v>-</v>
          </cell>
          <cell r="I74">
            <v>80</v>
          </cell>
          <cell r="J74">
            <v>60</v>
          </cell>
          <cell r="K74">
            <v>100</v>
          </cell>
          <cell r="L74" t="str">
            <v>-</v>
          </cell>
        </row>
        <row r="75">
          <cell r="B75">
            <v>403204081</v>
          </cell>
          <cell r="C75" t="str">
            <v>فهندژ سعدی   زهرا</v>
          </cell>
          <cell r="D75" t="str">
            <v>فهندژ سعدی</v>
          </cell>
          <cell r="E75" t="str">
            <v>01_0945</v>
          </cell>
          <cell r="G75">
            <v>100</v>
          </cell>
          <cell r="H75">
            <v>100</v>
          </cell>
          <cell r="I75">
            <v>80</v>
          </cell>
          <cell r="J75">
            <v>100</v>
          </cell>
          <cell r="K75" t="str">
            <v>-</v>
          </cell>
          <cell r="L75" t="str">
            <v>-</v>
          </cell>
        </row>
        <row r="76">
          <cell r="B76">
            <v>403201890</v>
          </cell>
          <cell r="C76" t="str">
            <v>فولادی   یلدا</v>
          </cell>
          <cell r="D76" t="str">
            <v>یلدا فولادی</v>
          </cell>
          <cell r="E76" t="str">
            <v>01_0945</v>
          </cell>
          <cell r="G76">
            <v>40</v>
          </cell>
          <cell r="H76">
            <v>100</v>
          </cell>
          <cell r="I76">
            <v>90</v>
          </cell>
          <cell r="J76">
            <v>100</v>
          </cell>
          <cell r="K76" t="str">
            <v>-</v>
          </cell>
          <cell r="L76" t="str">
            <v>-</v>
          </cell>
        </row>
        <row r="77">
          <cell r="B77">
            <v>400820736</v>
          </cell>
          <cell r="C77" t="str">
            <v>قره محمدی مائده</v>
          </cell>
          <cell r="D77" t="str">
            <v>قره محمدی</v>
          </cell>
          <cell r="G77">
            <v>0</v>
          </cell>
          <cell r="H77" t="str">
            <v>-</v>
          </cell>
          <cell r="I77" t="str">
            <v>-</v>
          </cell>
          <cell r="J77">
            <v>50</v>
          </cell>
          <cell r="K77" t="str">
            <v/>
          </cell>
        </row>
        <row r="78">
          <cell r="B78">
            <v>403473266</v>
          </cell>
          <cell r="C78" t="str">
            <v>محمودی برام   امیرحسین</v>
          </cell>
          <cell r="D78" t="str">
            <v>محمودی برام</v>
          </cell>
          <cell r="E78" t="str">
            <v>01_0945</v>
          </cell>
          <cell r="G78" t="str">
            <v>-</v>
          </cell>
          <cell r="H78" t="str">
            <v>-</v>
          </cell>
          <cell r="I78" t="str">
            <v>-</v>
          </cell>
          <cell r="J78">
            <v>60</v>
          </cell>
          <cell r="K78" t="str">
            <v>-</v>
          </cell>
          <cell r="L78" t="str">
            <v>-</v>
          </cell>
        </row>
        <row r="79">
          <cell r="B79">
            <v>403820015</v>
          </cell>
          <cell r="C79" t="str">
            <v>منافی   فریما</v>
          </cell>
          <cell r="D79" t="str">
            <v>منافی</v>
          </cell>
          <cell r="E79" t="str">
            <v>01_0945</v>
          </cell>
          <cell r="G79">
            <v>90</v>
          </cell>
          <cell r="H79">
            <v>100</v>
          </cell>
          <cell r="I79">
            <v>100</v>
          </cell>
          <cell r="J79">
            <v>90</v>
          </cell>
          <cell r="K79">
            <v>100</v>
          </cell>
          <cell r="L79" t="str">
            <v>-</v>
          </cell>
        </row>
        <row r="80">
          <cell r="B80">
            <v>402820168</v>
          </cell>
          <cell r="C80" t="str">
            <v>منصورصفائیان   مریم</v>
          </cell>
          <cell r="D80" t="str">
            <v>منصورصفائیان</v>
          </cell>
          <cell r="E80" t="str">
            <v>01_0945</v>
          </cell>
          <cell r="G80">
            <v>100</v>
          </cell>
          <cell r="H80">
            <v>99</v>
          </cell>
          <cell r="I80">
            <v>100</v>
          </cell>
          <cell r="J80">
            <v>85</v>
          </cell>
          <cell r="K80">
            <v>96.5</v>
          </cell>
          <cell r="L80" t="str">
            <v>-</v>
          </cell>
        </row>
        <row r="81">
          <cell r="B81">
            <v>403201665</v>
          </cell>
          <cell r="C81" t="str">
            <v>ناطق   شقایق</v>
          </cell>
          <cell r="D81" t="str">
            <v>ناطق</v>
          </cell>
          <cell r="E81" t="str">
            <v>01_0945</v>
          </cell>
          <cell r="G81">
            <v>100</v>
          </cell>
          <cell r="H81" t="str">
            <v>-</v>
          </cell>
          <cell r="I81" t="str">
            <v>-</v>
          </cell>
          <cell r="J81" t="str">
            <v>-</v>
          </cell>
          <cell r="K81">
            <v>95</v>
          </cell>
          <cell r="L81">
            <v>95</v>
          </cell>
        </row>
        <row r="82">
          <cell r="B82">
            <v>403205085</v>
          </cell>
          <cell r="C82" t="str">
            <v>نظامپور   غزل</v>
          </cell>
          <cell r="D82" t="str">
            <v>نظامپور</v>
          </cell>
          <cell r="E82" t="str">
            <v>01_0945</v>
          </cell>
          <cell r="G82">
            <v>100</v>
          </cell>
          <cell r="H82">
            <v>100</v>
          </cell>
          <cell r="I82">
            <v>100</v>
          </cell>
          <cell r="J82">
            <v>80</v>
          </cell>
          <cell r="K82">
            <v>100</v>
          </cell>
          <cell r="L82" t="str">
            <v>-</v>
          </cell>
        </row>
        <row r="83">
          <cell r="G83" t="str">
            <v/>
          </cell>
          <cell r="H83" t="str">
            <v/>
          </cell>
          <cell r="I83" t="str">
            <v/>
          </cell>
          <cell r="J83" t="str">
            <v/>
          </cell>
          <cell r="K83" t="str">
            <v/>
          </cell>
        </row>
        <row r="84">
          <cell r="G84" t="str">
            <v/>
          </cell>
          <cell r="I84" t="str">
            <v/>
          </cell>
          <cell r="J84" t="str">
            <v/>
          </cell>
          <cell r="K84" t="str">
            <v/>
          </cell>
        </row>
        <row r="86">
          <cell r="B86" t="str">
            <v/>
          </cell>
          <cell r="C86" t="str">
            <v>اخام زاده   یائل</v>
          </cell>
          <cell r="D86" t="e">
            <v>#N/A</v>
          </cell>
          <cell r="E86" t="str">
            <v>01_0800</v>
          </cell>
          <cell r="G86" t="str">
            <v/>
          </cell>
          <cell r="H86" t="str">
            <v/>
          </cell>
          <cell r="I86" t="str">
            <v/>
          </cell>
          <cell r="J86" t="str">
            <v/>
          </cell>
          <cell r="K86" t="str">
            <v/>
          </cell>
          <cell r="L86" t="str">
            <v/>
          </cell>
        </row>
        <row r="87">
          <cell r="B87" t="str">
            <v/>
          </cell>
          <cell r="C87" t="str">
            <v>امیدی خلاری   حدیث</v>
          </cell>
          <cell r="D87" t="e">
            <v>#N/A</v>
          </cell>
          <cell r="E87" t="str">
            <v>01_0800</v>
          </cell>
          <cell r="G87" t="str">
            <v/>
          </cell>
          <cell r="H87" t="str">
            <v/>
          </cell>
          <cell r="I87" t="str">
            <v/>
          </cell>
          <cell r="J87" t="str">
            <v/>
          </cell>
          <cell r="K87" t="str">
            <v/>
          </cell>
          <cell r="L87" t="str">
            <v>-</v>
          </cell>
        </row>
        <row r="88">
          <cell r="B88" t="str">
            <v/>
          </cell>
          <cell r="C88" t="str">
            <v>امیری قرقانی   نازنین</v>
          </cell>
          <cell r="D88" t="e">
            <v>#N/A</v>
          </cell>
          <cell r="E88" t="str">
            <v>01_0800</v>
          </cell>
          <cell r="G88" t="str">
            <v/>
          </cell>
          <cell r="H88" t="str">
            <v/>
          </cell>
          <cell r="I88" t="str">
            <v/>
          </cell>
          <cell r="J88" t="str">
            <v/>
          </cell>
          <cell r="K88" t="str">
            <v/>
          </cell>
          <cell r="L88" t="str">
            <v>-</v>
          </cell>
        </row>
        <row r="89">
          <cell r="B89" t="str">
            <v/>
          </cell>
          <cell r="C89" t="str">
            <v>پارسائی   مریم</v>
          </cell>
          <cell r="D89" t="e">
            <v>#N/A</v>
          </cell>
          <cell r="E89" t="str">
            <v>01_0800</v>
          </cell>
          <cell r="G89" t="str">
            <v/>
          </cell>
          <cell r="H89" t="str">
            <v/>
          </cell>
          <cell r="I89" t="str">
            <v/>
          </cell>
          <cell r="J89" t="str">
            <v/>
          </cell>
          <cell r="K89" t="str">
            <v/>
          </cell>
          <cell r="L89" t="str">
            <v>-</v>
          </cell>
        </row>
        <row r="90">
          <cell r="B90" t="str">
            <v/>
          </cell>
          <cell r="C90" t="str">
            <v>جمشیدی   امیتیس</v>
          </cell>
          <cell r="D90" t="e">
            <v>#N/A</v>
          </cell>
          <cell r="E90" t="str">
            <v>01_0800</v>
          </cell>
          <cell r="G90" t="str">
            <v/>
          </cell>
          <cell r="H90" t="str">
            <v/>
          </cell>
          <cell r="I90" t="str">
            <v/>
          </cell>
          <cell r="J90" t="str">
            <v/>
          </cell>
          <cell r="K90" t="str">
            <v/>
          </cell>
          <cell r="L90" t="str">
            <v/>
          </cell>
        </row>
        <row r="91">
          <cell r="B91" t="str">
            <v/>
          </cell>
          <cell r="C91" t="str">
            <v>خیرمحمدی   نازنین</v>
          </cell>
          <cell r="D91" t="e">
            <v>#N/A</v>
          </cell>
          <cell r="E91" t="str">
            <v>01_0800</v>
          </cell>
          <cell r="G91" t="str">
            <v/>
          </cell>
          <cell r="H91" t="str">
            <v/>
          </cell>
          <cell r="I91" t="str">
            <v/>
          </cell>
          <cell r="J91" t="str">
            <v/>
          </cell>
          <cell r="K91" t="str">
            <v/>
          </cell>
          <cell r="L91" t="str">
            <v>-</v>
          </cell>
        </row>
        <row r="92">
          <cell r="B92" t="str">
            <v/>
          </cell>
          <cell r="C92" t="str">
            <v>رمضانی   زهرا</v>
          </cell>
          <cell r="D92" t="e">
            <v>#N/A</v>
          </cell>
          <cell r="E92" t="str">
            <v>01_0800</v>
          </cell>
          <cell r="G92" t="str">
            <v/>
          </cell>
          <cell r="H92" t="str">
            <v/>
          </cell>
          <cell r="I92" t="str">
            <v/>
          </cell>
          <cell r="J92" t="str">
            <v/>
          </cell>
          <cell r="K92" t="str">
            <v/>
          </cell>
          <cell r="L92" t="str">
            <v/>
          </cell>
        </row>
        <row r="93">
          <cell r="B93" t="str">
            <v/>
          </cell>
          <cell r="C93" t="str">
            <v>زارع   محمدجواد</v>
          </cell>
          <cell r="D93" t="e">
            <v>#N/A</v>
          </cell>
          <cell r="E93" t="str">
            <v>01_0800</v>
          </cell>
          <cell r="G93" t="str">
            <v/>
          </cell>
          <cell r="H93" t="str">
            <v/>
          </cell>
          <cell r="I93" t="str">
            <v/>
          </cell>
          <cell r="J93" t="str">
            <v/>
          </cell>
          <cell r="K93" t="str">
            <v/>
          </cell>
          <cell r="L93" t="str">
            <v/>
          </cell>
        </row>
        <row r="94">
          <cell r="B94" t="str">
            <v/>
          </cell>
          <cell r="C94" t="str">
            <v>طاهرپور   سینا</v>
          </cell>
          <cell r="D94" t="e">
            <v>#N/A</v>
          </cell>
          <cell r="E94" t="str">
            <v>01_0800</v>
          </cell>
          <cell r="G94" t="str">
            <v/>
          </cell>
          <cell r="H94" t="str">
            <v/>
          </cell>
          <cell r="I94" t="str">
            <v/>
          </cell>
          <cell r="J94" t="str">
            <v/>
          </cell>
          <cell r="K94" t="str">
            <v/>
          </cell>
          <cell r="L94" t="str">
            <v>-</v>
          </cell>
        </row>
        <row r="95">
          <cell r="B95" t="str">
            <v/>
          </cell>
          <cell r="C95" t="str">
            <v>طاهری   زهرا</v>
          </cell>
          <cell r="D95" t="e">
            <v>#N/A</v>
          </cell>
          <cell r="E95" t="str">
            <v>01_0800</v>
          </cell>
          <cell r="G95" t="str">
            <v/>
          </cell>
          <cell r="H95" t="str">
            <v/>
          </cell>
          <cell r="I95" t="str">
            <v/>
          </cell>
          <cell r="J95" t="str">
            <v/>
          </cell>
          <cell r="K95" t="str">
            <v/>
          </cell>
          <cell r="L95" t="str">
            <v>-</v>
          </cell>
        </row>
        <row r="96">
          <cell r="B96" t="str">
            <v/>
          </cell>
          <cell r="C96" t="str">
            <v>طاهریان فرد   امیررضا</v>
          </cell>
          <cell r="D96" t="e">
            <v>#N/A</v>
          </cell>
          <cell r="E96" t="str">
            <v>01_0800</v>
          </cell>
          <cell r="G96" t="str">
            <v/>
          </cell>
          <cell r="H96" t="str">
            <v/>
          </cell>
          <cell r="I96" t="str">
            <v/>
          </cell>
          <cell r="J96" t="str">
            <v/>
          </cell>
          <cell r="K96" t="str">
            <v/>
          </cell>
          <cell r="L96" t="str">
            <v/>
          </cell>
        </row>
        <row r="97">
          <cell r="B97" t="str">
            <v/>
          </cell>
          <cell r="C97" t="str">
            <v>قبادی حمزه خانی   مطهره</v>
          </cell>
          <cell r="D97" t="e">
            <v>#N/A</v>
          </cell>
          <cell r="E97" t="str">
            <v>01_0800</v>
          </cell>
          <cell r="G97" t="str">
            <v/>
          </cell>
          <cell r="H97" t="str">
            <v/>
          </cell>
          <cell r="I97" t="str">
            <v/>
          </cell>
          <cell r="J97" t="str">
            <v/>
          </cell>
          <cell r="K97" t="str">
            <v/>
          </cell>
          <cell r="L97" t="str">
            <v/>
          </cell>
        </row>
        <row r="98">
          <cell r="B98" t="str">
            <v/>
          </cell>
          <cell r="C98" t="str">
            <v>کشاورزی   شیدا</v>
          </cell>
          <cell r="D98" t="e">
            <v>#N/A</v>
          </cell>
          <cell r="E98" t="str">
            <v>01_0800</v>
          </cell>
          <cell r="G98" t="str">
            <v/>
          </cell>
          <cell r="H98" t="str">
            <v/>
          </cell>
          <cell r="I98" t="str">
            <v/>
          </cell>
          <cell r="J98" t="str">
            <v/>
          </cell>
          <cell r="K98" t="str">
            <v/>
          </cell>
          <cell r="L98" t="str">
            <v>-</v>
          </cell>
        </row>
        <row r="99">
          <cell r="B99" t="str">
            <v/>
          </cell>
          <cell r="C99" t="str">
            <v>موسوی خلاری   سیده شیوا</v>
          </cell>
          <cell r="D99" t="e">
            <v>#N/A</v>
          </cell>
          <cell r="E99" t="str">
            <v>01_0800</v>
          </cell>
          <cell r="G99" t="str">
            <v/>
          </cell>
          <cell r="H99" t="str">
            <v/>
          </cell>
          <cell r="I99" t="str">
            <v/>
          </cell>
          <cell r="J99" t="str">
            <v/>
          </cell>
          <cell r="K99" t="str">
            <v/>
          </cell>
          <cell r="L99" t="str">
            <v>-</v>
          </cell>
        </row>
        <row r="100">
          <cell r="B100" t="str">
            <v/>
          </cell>
          <cell r="C100" t="str">
            <v>میرزاخانی   پگاه</v>
          </cell>
          <cell r="D100" t="e">
            <v>#N/A</v>
          </cell>
          <cell r="E100" t="str">
            <v>01_0800</v>
          </cell>
          <cell r="G100" t="str">
            <v/>
          </cell>
          <cell r="H100" t="str">
            <v/>
          </cell>
          <cell r="I100" t="str">
            <v/>
          </cell>
          <cell r="J100" t="str">
            <v/>
          </cell>
          <cell r="K100" t="str">
            <v/>
          </cell>
          <cell r="L100" t="str">
            <v>-</v>
          </cell>
        </row>
        <row r="101">
          <cell r="B101">
            <v>99820133</v>
          </cell>
          <cell r="C101" t="str">
            <v>ناظمی کوثر</v>
          </cell>
          <cell r="D101" t="str">
            <v>ناظمی بیدزردسفلی</v>
          </cell>
          <cell r="G101" t="str">
            <v/>
          </cell>
          <cell r="H101" t="str">
            <v/>
          </cell>
          <cell r="I101" t="str">
            <v/>
          </cell>
          <cell r="J101" t="str">
            <v/>
          </cell>
          <cell r="K101">
            <v>99</v>
          </cell>
        </row>
        <row r="102">
          <cell r="B102">
            <v>402436488</v>
          </cell>
          <cell r="C102" t="str">
            <v>ابراهیمی نوبندگانی   نازنین</v>
          </cell>
          <cell r="D102" t="e">
            <v>#N/A</v>
          </cell>
          <cell r="E102" t="str">
            <v>01_0945</v>
          </cell>
          <cell r="F102" t="str">
            <v>Sign</v>
          </cell>
          <cell r="G102" t="str">
            <v/>
          </cell>
          <cell r="H102" t="str">
            <v>-</v>
          </cell>
          <cell r="I102" t="str">
            <v>-</v>
          </cell>
          <cell r="J102" t="str">
            <v>-</v>
          </cell>
          <cell r="K102" t="str">
            <v>-</v>
          </cell>
          <cell r="L102" t="str">
            <v>-</v>
          </cell>
        </row>
        <row r="103">
          <cell r="B103">
            <v>403206048</v>
          </cell>
          <cell r="C103" t="str">
            <v>نیما   قادری</v>
          </cell>
          <cell r="D103" t="e">
            <v>#N/A</v>
          </cell>
          <cell r="E103" t="str">
            <v>01_0945</v>
          </cell>
          <cell r="G103" t="str">
            <v/>
          </cell>
          <cell r="H103" t="str">
            <v/>
          </cell>
          <cell r="I103" t="str">
            <v/>
          </cell>
          <cell r="J103" t="str">
            <v/>
          </cell>
          <cell r="K103" t="str">
            <v/>
          </cell>
          <cell r="L103" t="str">
            <v>-</v>
          </cell>
        </row>
        <row r="104">
          <cell r="B104">
            <v>402436020</v>
          </cell>
          <cell r="C104" t="str">
            <v>احمدی   زهرا</v>
          </cell>
          <cell r="D104" t="e">
            <v>#N/A</v>
          </cell>
          <cell r="E104" t="str">
            <v>01_0945</v>
          </cell>
          <cell r="G104" t="str">
            <v/>
          </cell>
          <cell r="H104" t="str">
            <v/>
          </cell>
          <cell r="I104" t="str">
            <v/>
          </cell>
          <cell r="J104" t="str">
            <v/>
          </cell>
          <cell r="K104" t="str">
            <v/>
          </cell>
          <cell r="L104" t="str">
            <v>-</v>
          </cell>
        </row>
        <row r="105">
          <cell r="B105">
            <v>402436012</v>
          </cell>
          <cell r="C105" t="str">
            <v>امیدی   فاطمه</v>
          </cell>
          <cell r="D105" t="e">
            <v>#N/A</v>
          </cell>
          <cell r="E105" t="str">
            <v>01_0945</v>
          </cell>
          <cell r="G105" t="str">
            <v/>
          </cell>
          <cell r="H105" t="str">
            <v/>
          </cell>
          <cell r="I105" t="str">
            <v/>
          </cell>
          <cell r="J105" t="str">
            <v/>
          </cell>
          <cell r="K105" t="str">
            <v/>
          </cell>
          <cell r="L105" t="str">
            <v/>
          </cell>
        </row>
        <row r="106">
          <cell r="B106">
            <v>403473241</v>
          </cell>
          <cell r="C106" t="str">
            <v>پاکدلیان   حدیث</v>
          </cell>
          <cell r="D106" t="e">
            <v>#N/A</v>
          </cell>
          <cell r="E106" t="str">
            <v>01_0945</v>
          </cell>
          <cell r="G106" t="str">
            <v/>
          </cell>
          <cell r="H106" t="str">
            <v/>
          </cell>
          <cell r="I106" t="str">
            <v/>
          </cell>
          <cell r="J106" t="str">
            <v/>
          </cell>
          <cell r="K106" t="str">
            <v/>
          </cell>
          <cell r="L106" t="str">
            <v>-</v>
          </cell>
        </row>
        <row r="107">
          <cell r="B107">
            <v>403800576</v>
          </cell>
          <cell r="C107" t="str">
            <v>حسینی فاطمه</v>
          </cell>
          <cell r="D107" t="e">
            <v>#N/A</v>
          </cell>
          <cell r="E107" t="str">
            <v>01_0945</v>
          </cell>
          <cell r="G107" t="str">
            <v/>
          </cell>
          <cell r="H107" t="str">
            <v/>
          </cell>
          <cell r="I107" t="str">
            <v/>
          </cell>
          <cell r="J107" t="str">
            <v/>
          </cell>
          <cell r="K107" t="str">
            <v/>
          </cell>
          <cell r="L107" t="str">
            <v>-</v>
          </cell>
        </row>
        <row r="108">
          <cell r="B108">
            <v>403202708</v>
          </cell>
          <cell r="C108" t="str">
            <v>رجب پور   فاطمه</v>
          </cell>
          <cell r="D108" t="e">
            <v>#N/A</v>
          </cell>
          <cell r="E108" t="str">
            <v>01_0945</v>
          </cell>
          <cell r="G108" t="str">
            <v/>
          </cell>
          <cell r="H108" t="str">
            <v/>
          </cell>
          <cell r="I108" t="str">
            <v/>
          </cell>
          <cell r="J108" t="str">
            <v/>
          </cell>
          <cell r="K108" t="str">
            <v/>
          </cell>
          <cell r="L108" t="str">
            <v/>
          </cell>
        </row>
        <row r="109">
          <cell r="B109">
            <v>402470053</v>
          </cell>
          <cell r="C109" t="str">
            <v>رزمی   هلیا</v>
          </cell>
          <cell r="D109" t="e">
            <v>#N/A</v>
          </cell>
          <cell r="E109" t="str">
            <v>01_0945</v>
          </cell>
          <cell r="G109" t="str">
            <v/>
          </cell>
          <cell r="H109" t="str">
            <v/>
          </cell>
          <cell r="I109" t="str">
            <v/>
          </cell>
          <cell r="J109" t="str">
            <v/>
          </cell>
          <cell r="K109" t="str">
            <v/>
          </cell>
          <cell r="L109" t="str">
            <v>-</v>
          </cell>
        </row>
        <row r="110">
          <cell r="B110">
            <v>402436100</v>
          </cell>
          <cell r="C110" t="str">
            <v>عابدی تزنگی   فاطمه</v>
          </cell>
          <cell r="D110" t="e">
            <v>#N/A</v>
          </cell>
          <cell r="E110" t="str">
            <v>01_0945</v>
          </cell>
          <cell r="G110" t="str">
            <v/>
          </cell>
          <cell r="H110" t="str">
            <v/>
          </cell>
          <cell r="I110" t="str">
            <v/>
          </cell>
          <cell r="J110" t="str">
            <v/>
          </cell>
          <cell r="K110" t="str">
            <v/>
          </cell>
          <cell r="L110" t="str">
            <v>-</v>
          </cell>
        </row>
        <row r="111">
          <cell r="B111">
            <v>403206320</v>
          </cell>
          <cell r="C111" t="str">
            <v>آتشی محدثه   آتشی</v>
          </cell>
          <cell r="D111" t="e">
            <v>#N/A</v>
          </cell>
          <cell r="E111" t="str">
            <v>01_0945</v>
          </cell>
          <cell r="G111" t="str">
            <v/>
          </cell>
          <cell r="H111" t="str">
            <v/>
          </cell>
          <cell r="I111" t="str">
            <v/>
          </cell>
          <cell r="J111" t="str">
            <v/>
          </cell>
          <cell r="K111" t="str">
            <v/>
          </cell>
          <cell r="L111" t="str">
            <v/>
          </cell>
        </row>
        <row r="112">
          <cell r="G112" t="str">
            <v/>
          </cell>
        </row>
      </sheetData>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1.xml"/><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 Id="rId9"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A1:BS353"/>
  <sheetViews>
    <sheetView rightToLeft="1" tabSelected="1" topLeftCell="AU1" zoomScaleNormal="100" workbookViewId="0">
      <selection activeCell="AV3" sqref="AV3"/>
    </sheetView>
  </sheetViews>
  <sheetFormatPr defaultRowHeight="15"/>
  <cols>
    <col min="1" max="1" width="4.44140625" style="98" hidden="1" customWidth="1"/>
    <col min="2" max="2" width="13.77734375" style="98" hidden="1" customWidth="1"/>
    <col min="3" max="3" width="22.21875" style="98" hidden="1" customWidth="1"/>
    <col min="4" max="5" width="3.88671875" style="99" hidden="1" customWidth="1"/>
    <col min="6" max="6" width="9.109375" style="98" hidden="1" customWidth="1"/>
    <col min="7" max="13" width="3.88671875" style="99" hidden="1" customWidth="1"/>
    <col min="14" max="20" width="3.88671875" style="98" hidden="1" customWidth="1"/>
    <col min="21" max="25" width="3.88671875" style="99" hidden="1" customWidth="1"/>
    <col min="26" max="26" width="8.44140625" style="99" hidden="1" customWidth="1"/>
    <col min="27" max="27" width="4.44140625" style="97" hidden="1" customWidth="1"/>
    <col min="28" max="32" width="1.33203125" style="99" hidden="1" customWidth="1"/>
    <col min="33" max="36" width="1.33203125" style="97" hidden="1" customWidth="1"/>
    <col min="37" max="38" width="3.44140625" style="97" hidden="1" customWidth="1"/>
    <col min="39" max="40" width="5" style="100" hidden="1" customWidth="1"/>
    <col min="41" max="41" width="5.88671875" style="101" hidden="1" customWidth="1"/>
    <col min="42" max="42" width="5.109375" style="97" hidden="1" customWidth="1"/>
    <col min="43" max="43" width="3.44140625" style="97" hidden="1" customWidth="1"/>
    <col min="44" max="44" width="5.6640625" style="97" hidden="1" customWidth="1"/>
    <col min="45" max="45" width="3.44140625" style="97" hidden="1" customWidth="1"/>
    <col min="46" max="46" width="2.77734375" style="97" hidden="1" customWidth="1"/>
    <col min="47" max="47" width="30.44140625" style="2" customWidth="1"/>
    <col min="48" max="48" width="13.44140625" style="2" customWidth="1"/>
    <col min="49" max="49" width="11.6640625" style="2" customWidth="1"/>
    <col min="50" max="50" width="15.6640625" style="2" customWidth="1"/>
    <col min="51" max="51" width="8.88671875" style="2" hidden="1" customWidth="1"/>
    <col min="52" max="69" width="0" style="2" hidden="1" customWidth="1"/>
    <col min="70" max="16384" width="8.88671875" style="2"/>
  </cols>
  <sheetData>
    <row r="1" spans="1:56" ht="21.75" thickBot="1">
      <c r="A1" s="42" t="s">
        <v>0</v>
      </c>
      <c r="B1" s="43"/>
      <c r="C1" s="44" t="s">
        <v>1</v>
      </c>
      <c r="D1" s="45"/>
      <c r="E1" s="45"/>
      <c r="F1" s="46" t="s">
        <v>2</v>
      </c>
      <c r="G1" s="45"/>
      <c r="H1" s="45"/>
      <c r="I1" s="47"/>
      <c r="J1" s="47"/>
      <c r="K1" s="47"/>
      <c r="L1" s="47"/>
      <c r="M1" s="47"/>
      <c r="N1" s="43"/>
      <c r="O1" s="43" t="s">
        <v>3</v>
      </c>
      <c r="P1" s="43"/>
      <c r="Q1" s="43"/>
      <c r="R1" s="43"/>
      <c r="S1" s="43"/>
      <c r="T1" s="43"/>
      <c r="U1" s="45"/>
      <c r="V1" s="45"/>
      <c r="W1" s="45"/>
      <c r="X1" s="45"/>
      <c r="Y1" s="45"/>
      <c r="Z1" s="45"/>
      <c r="AA1" s="43"/>
      <c r="AB1" s="45"/>
      <c r="AC1" s="45"/>
      <c r="AD1" s="45"/>
      <c r="AE1" s="45"/>
      <c r="AF1" s="45"/>
      <c r="AG1" s="43"/>
      <c r="AH1" s="43"/>
      <c r="AI1" s="43"/>
      <c r="AJ1" s="43"/>
      <c r="AK1" s="43"/>
      <c r="AL1" s="43"/>
      <c r="AM1" s="48"/>
      <c r="AN1" s="48"/>
      <c r="AO1" s="49"/>
      <c r="AP1" s="43"/>
      <c r="AQ1" s="43"/>
      <c r="AR1" s="43"/>
      <c r="AS1" s="43"/>
      <c r="AT1" s="43"/>
      <c r="AU1" s="1"/>
      <c r="AV1" s="1"/>
      <c r="AW1" s="1"/>
      <c r="AX1" s="1"/>
    </row>
    <row r="2" spans="1:56" ht="79.5" customHeight="1" thickBot="1">
      <c r="A2" s="50" t="s">
        <v>4</v>
      </c>
      <c r="B2" s="51" t="s">
        <v>5</v>
      </c>
      <c r="C2" s="52" t="s">
        <v>6</v>
      </c>
      <c r="D2" s="53"/>
      <c r="E2" s="53"/>
      <c r="F2" s="53"/>
      <c r="G2" s="54" t="s">
        <v>7</v>
      </c>
      <c r="H2" s="54" t="s">
        <v>8</v>
      </c>
      <c r="I2" s="54" t="s">
        <v>9</v>
      </c>
      <c r="J2" s="54" t="s">
        <v>10</v>
      </c>
      <c r="K2" s="54" t="s">
        <v>11</v>
      </c>
      <c r="L2" s="54" t="s">
        <v>12</v>
      </c>
      <c r="M2" s="54" t="s">
        <v>13</v>
      </c>
      <c r="N2" s="54" t="s">
        <v>14</v>
      </c>
      <c r="O2" s="54" t="s">
        <v>15</v>
      </c>
      <c r="P2" s="54" t="s">
        <v>16</v>
      </c>
      <c r="Q2" s="54" t="s">
        <v>17</v>
      </c>
      <c r="R2" s="54" t="s">
        <v>18</v>
      </c>
      <c r="S2" s="54" t="s">
        <v>19</v>
      </c>
      <c r="T2" s="54" t="s">
        <v>20</v>
      </c>
      <c r="U2" s="54" t="s">
        <v>21</v>
      </c>
      <c r="V2" s="54" t="s">
        <v>22</v>
      </c>
      <c r="W2" s="54" t="s">
        <v>23</v>
      </c>
      <c r="X2" s="54" t="s">
        <v>24</v>
      </c>
      <c r="Y2" s="54" t="s">
        <v>25</v>
      </c>
      <c r="Z2" s="54"/>
      <c r="AA2" s="55" t="s">
        <v>26</v>
      </c>
      <c r="AB2" s="53"/>
      <c r="AC2" s="53"/>
      <c r="AD2" s="53"/>
      <c r="AE2" s="53"/>
      <c r="AF2" s="53"/>
      <c r="AG2" s="55"/>
      <c r="AH2" s="55"/>
      <c r="AI2" s="56"/>
      <c r="AJ2" s="55"/>
      <c r="AK2" s="55" t="s">
        <v>27</v>
      </c>
      <c r="AL2" s="55" t="s">
        <v>28</v>
      </c>
      <c r="AM2" s="57" t="s">
        <v>29</v>
      </c>
      <c r="AN2" s="57" t="s">
        <v>30</v>
      </c>
      <c r="AO2" s="56" t="s">
        <v>31</v>
      </c>
      <c r="AP2" s="55" t="s">
        <v>32</v>
      </c>
      <c r="AQ2" s="55" t="s">
        <v>33</v>
      </c>
      <c r="AR2" s="55" t="s">
        <v>34</v>
      </c>
      <c r="AS2" s="55" t="s">
        <v>35</v>
      </c>
      <c r="AT2" s="55"/>
      <c r="AU2" s="3" t="s">
        <v>36</v>
      </c>
      <c r="AV2" s="4" t="s">
        <v>37</v>
      </c>
      <c r="AW2" s="4"/>
      <c r="AX2" s="5"/>
      <c r="AZ2" s="6" t="s">
        <v>38</v>
      </c>
      <c r="BB2" s="6"/>
    </row>
    <row r="3" spans="1:56" ht="34.5" customHeight="1" thickTop="1">
      <c r="A3" s="58">
        <v>1</v>
      </c>
      <c r="B3" s="59">
        <v>403203447</v>
      </c>
      <c r="C3" s="60" t="s">
        <v>39</v>
      </c>
      <c r="D3" s="61" t="str">
        <f>VLOOKUP(B3,BA:BC,3,FALSE)</f>
        <v>ابراهیمی</v>
      </c>
      <c r="E3" s="61"/>
      <c r="F3" s="62" t="s">
        <v>40</v>
      </c>
      <c r="G3" s="61" t="s">
        <v>41</v>
      </c>
      <c r="H3" s="61" t="s">
        <v>41</v>
      </c>
      <c r="I3" s="63" t="s">
        <v>41</v>
      </c>
      <c r="J3" s="63" t="s">
        <v>41</v>
      </c>
      <c r="K3" s="63" t="s">
        <v>41</v>
      </c>
      <c r="L3" s="63" t="s">
        <v>41</v>
      </c>
      <c r="M3" s="63">
        <v>95</v>
      </c>
      <c r="N3" s="63"/>
      <c r="O3" s="63">
        <v>28</v>
      </c>
      <c r="P3" s="63">
        <v>5</v>
      </c>
      <c r="Q3" s="63">
        <v>12</v>
      </c>
      <c r="R3" s="63">
        <v>19</v>
      </c>
      <c r="S3" s="63" t="s">
        <v>42</v>
      </c>
      <c r="T3" s="63"/>
      <c r="U3" s="64" t="s">
        <v>43</v>
      </c>
      <c r="V3" s="64"/>
      <c r="W3" s="61"/>
      <c r="X3" s="61"/>
      <c r="Y3" s="61"/>
      <c r="Z3" s="65"/>
      <c r="AA3" s="63"/>
      <c r="AB3" s="64"/>
      <c r="AC3" s="64"/>
      <c r="AD3" s="66"/>
      <c r="AE3" s="64"/>
      <c r="AF3" s="67"/>
      <c r="AG3" s="63"/>
      <c r="AH3" s="63"/>
      <c r="AI3" s="68"/>
      <c r="AJ3" s="63"/>
      <c r="AK3" s="63">
        <f>SUM(G3:N3)</f>
        <v>95</v>
      </c>
      <c r="AL3" s="63">
        <f>COUNTA(O3:Y3)</f>
        <v>6</v>
      </c>
      <c r="AM3" s="69">
        <f>1.8*AL3/8</f>
        <v>1.35</v>
      </c>
      <c r="AN3" s="69">
        <f>1.9*AK3/765</f>
        <v>0.23594771241830065</v>
      </c>
      <c r="AO3" s="68">
        <f>AA3</f>
        <v>0</v>
      </c>
      <c r="AP3" s="63"/>
      <c r="AQ3" s="63"/>
      <c r="AR3" s="70">
        <f>AM3+AN3+AO3+(AP3/10)+(AQ3/5)</f>
        <v>1.5859477124183008</v>
      </c>
      <c r="AS3" s="63"/>
      <c r="AT3" s="63"/>
      <c r="AU3" s="7" t="s">
        <v>44</v>
      </c>
      <c r="AV3" s="41"/>
      <c r="AW3" s="8" t="s">
        <v>45</v>
      </c>
      <c r="AX3" s="9"/>
      <c r="AZ3" s="6"/>
      <c r="BA3" s="2" t="s">
        <v>46</v>
      </c>
      <c r="BB3" s="10" t="s">
        <v>47</v>
      </c>
      <c r="BC3" s="2" t="s">
        <v>6</v>
      </c>
    </row>
    <row r="4" spans="1:56" ht="32.25" customHeight="1">
      <c r="A4" s="58">
        <v>2</v>
      </c>
      <c r="B4" s="59">
        <v>24800341</v>
      </c>
      <c r="C4" s="60" t="s">
        <v>48</v>
      </c>
      <c r="D4" s="64"/>
      <c r="E4" s="61"/>
      <c r="F4" s="62"/>
      <c r="G4" s="61" t="s">
        <v>49</v>
      </c>
      <c r="H4" s="61" t="s">
        <v>49</v>
      </c>
      <c r="I4" s="63" t="s">
        <v>49</v>
      </c>
      <c r="J4" s="63" t="s">
        <v>49</v>
      </c>
      <c r="K4" s="63" t="s">
        <v>49</v>
      </c>
      <c r="L4" s="63" t="s">
        <v>49</v>
      </c>
      <c r="M4" s="63" t="s">
        <v>49</v>
      </c>
      <c r="N4" s="63"/>
      <c r="O4" s="63"/>
      <c r="P4" s="63">
        <v>5</v>
      </c>
      <c r="Q4" s="63">
        <v>12</v>
      </c>
      <c r="R4" s="63"/>
      <c r="S4" s="63" t="s">
        <v>42</v>
      </c>
      <c r="T4" s="63"/>
      <c r="U4" s="64" t="s">
        <v>43</v>
      </c>
      <c r="V4" s="64"/>
      <c r="W4" s="61"/>
      <c r="X4" s="61"/>
      <c r="Y4" s="61"/>
      <c r="Z4" s="65"/>
      <c r="AA4" s="63"/>
      <c r="AB4" s="64"/>
      <c r="AC4" s="64"/>
      <c r="AD4" s="66"/>
      <c r="AE4" s="64"/>
      <c r="AF4" s="67"/>
      <c r="AG4" s="63"/>
      <c r="AH4" s="63"/>
      <c r="AI4" s="68"/>
      <c r="AJ4" s="63"/>
      <c r="AK4" s="63">
        <f>SUM(G4:N4)</f>
        <v>0</v>
      </c>
      <c r="AL4" s="63">
        <f>COUNTA(O4:Y4)</f>
        <v>4</v>
      </c>
      <c r="AM4" s="69">
        <f>1.8*AL4/8</f>
        <v>0.9</v>
      </c>
      <c r="AN4" s="69">
        <f>1.9*AK4/765</f>
        <v>0</v>
      </c>
      <c r="AO4" s="68">
        <f>AA4</f>
        <v>0</v>
      </c>
      <c r="AP4" s="63"/>
      <c r="AQ4" s="63"/>
      <c r="AR4" s="70">
        <f>AM4+AN4+AO4+(AP4/10)+(AQ4/5)</f>
        <v>0.9</v>
      </c>
      <c r="AS4" s="63"/>
      <c r="AT4" s="63"/>
      <c r="AU4" s="11" t="s">
        <v>50</v>
      </c>
      <c r="AV4" s="12" t="e">
        <f>VLOOKUP($AV3,$B:$AQ,2,FALSE)</f>
        <v>#N/A</v>
      </c>
      <c r="AW4" s="13"/>
      <c r="AX4" s="9"/>
      <c r="AY4" s="14">
        <v>0.47916666666666669</v>
      </c>
      <c r="AZ4" s="6" t="s">
        <v>51</v>
      </c>
      <c r="BA4" s="2">
        <v>403203447</v>
      </c>
      <c r="BB4" s="10" t="s">
        <v>52</v>
      </c>
      <c r="BC4" s="2" t="s">
        <v>53</v>
      </c>
      <c r="BD4" s="2">
        <f>VLOOKUP(BA4,'[1]1403_11_ST'!B:B,1,FALSE)</f>
        <v>403203447</v>
      </c>
    </row>
    <row r="5" spans="1:56" ht="24.95" customHeight="1">
      <c r="A5" s="58">
        <v>3</v>
      </c>
      <c r="B5" s="59">
        <v>403202041</v>
      </c>
      <c r="C5" s="60" t="s">
        <v>54</v>
      </c>
      <c r="D5" s="64"/>
      <c r="E5" s="61"/>
      <c r="F5" s="62" t="s">
        <v>40</v>
      </c>
      <c r="G5" s="61" t="s">
        <v>41</v>
      </c>
      <c r="H5" s="61" t="s">
        <v>41</v>
      </c>
      <c r="I5" s="63" t="s">
        <v>41</v>
      </c>
      <c r="J5" s="63" t="s">
        <v>41</v>
      </c>
      <c r="K5" s="63" t="s">
        <v>41</v>
      </c>
      <c r="L5" s="63" t="s">
        <v>41</v>
      </c>
      <c r="M5" s="63">
        <v>100</v>
      </c>
      <c r="N5" s="63"/>
      <c r="O5" s="63">
        <v>28</v>
      </c>
      <c r="P5" s="63">
        <v>5</v>
      </c>
      <c r="Q5" s="63">
        <v>12</v>
      </c>
      <c r="R5" s="63">
        <v>19</v>
      </c>
      <c r="S5" s="63" t="s">
        <v>42</v>
      </c>
      <c r="T5" s="63"/>
      <c r="U5" s="64" t="s">
        <v>43</v>
      </c>
      <c r="V5" s="64" t="s">
        <v>55</v>
      </c>
      <c r="W5" s="61"/>
      <c r="X5" s="61"/>
      <c r="Y5" s="61"/>
      <c r="Z5" s="65"/>
      <c r="AA5" s="63"/>
      <c r="AB5" s="64"/>
      <c r="AC5" s="64"/>
      <c r="AD5" s="66"/>
      <c r="AE5" s="64"/>
      <c r="AF5" s="67"/>
      <c r="AG5" s="63"/>
      <c r="AH5" s="63"/>
      <c r="AI5" s="68"/>
      <c r="AJ5" s="63"/>
      <c r="AK5" s="63">
        <f>SUM(G5:N5)</f>
        <v>100</v>
      </c>
      <c r="AL5" s="63">
        <f>COUNTA(O5:Y5)</f>
        <v>7</v>
      </c>
      <c r="AM5" s="69">
        <f>1.8*AL5/8</f>
        <v>1.575</v>
      </c>
      <c r="AN5" s="69">
        <f>1.9*AK5/765</f>
        <v>0.24836601307189543</v>
      </c>
      <c r="AO5" s="68">
        <f>AA5</f>
        <v>0</v>
      </c>
      <c r="AP5" s="63"/>
      <c r="AQ5" s="63"/>
      <c r="AR5" s="70">
        <f>AM5+AN5+AO5+(AP5/10)+(AQ5/5)</f>
        <v>1.8233660130718954</v>
      </c>
      <c r="AS5" s="63"/>
      <c r="AT5" s="63"/>
      <c r="AU5" s="15" t="s">
        <v>56</v>
      </c>
      <c r="AV5" s="16" t="e">
        <f>AV15</f>
        <v>#N/A</v>
      </c>
      <c r="AW5" s="8" t="s">
        <v>57</v>
      </c>
      <c r="AX5" s="17"/>
      <c r="AZ5" s="6" t="s">
        <v>58</v>
      </c>
      <c r="BA5" s="2">
        <v>402800341</v>
      </c>
      <c r="BB5" s="10" t="s">
        <v>59</v>
      </c>
      <c r="BC5" s="2" t="s">
        <v>53</v>
      </c>
      <c r="BD5" s="2">
        <f>VLOOKUP(BA5,'[1]1403_11_ST'!B:B,1,FALSE)</f>
        <v>402800341</v>
      </c>
    </row>
    <row r="6" spans="1:56" ht="24.95" customHeight="1">
      <c r="A6" s="58">
        <v>4</v>
      </c>
      <c r="B6" s="59">
        <v>403820587</v>
      </c>
      <c r="C6" s="60" t="s">
        <v>60</v>
      </c>
      <c r="D6" s="64"/>
      <c r="E6" s="61"/>
      <c r="F6" s="62" t="s">
        <v>61</v>
      </c>
      <c r="G6" s="61" t="s">
        <v>49</v>
      </c>
      <c r="H6" s="61" t="s">
        <v>41</v>
      </c>
      <c r="I6" s="63" t="s">
        <v>41</v>
      </c>
      <c r="J6" s="63" t="s">
        <v>41</v>
      </c>
      <c r="K6" s="63" t="s">
        <v>41</v>
      </c>
      <c r="L6" s="63" t="s">
        <v>41</v>
      </c>
      <c r="M6" s="63" t="s">
        <v>41</v>
      </c>
      <c r="N6" s="63"/>
      <c r="O6" s="63"/>
      <c r="P6" s="63">
        <v>5</v>
      </c>
      <c r="Q6" s="63">
        <v>12</v>
      </c>
      <c r="R6" s="63">
        <v>19</v>
      </c>
      <c r="S6" s="63"/>
      <c r="T6" s="63"/>
      <c r="U6" s="64" t="s">
        <v>43</v>
      </c>
      <c r="V6" s="64" t="s">
        <v>55</v>
      </c>
      <c r="W6" s="61"/>
      <c r="X6" s="61"/>
      <c r="Y6" s="61"/>
      <c r="Z6" s="71"/>
      <c r="AA6" s="63"/>
      <c r="AB6" s="64"/>
      <c r="AC6" s="64"/>
      <c r="AD6" s="66"/>
      <c r="AE6" s="64"/>
      <c r="AF6" s="67"/>
      <c r="AG6" s="63"/>
      <c r="AH6" s="63"/>
      <c r="AI6" s="63"/>
      <c r="AJ6" s="63"/>
      <c r="AK6" s="63">
        <f>SUM(G6:N6)</f>
        <v>0</v>
      </c>
      <c r="AL6" s="63">
        <f>COUNTA(O6:Y6)</f>
        <v>5</v>
      </c>
      <c r="AM6" s="69">
        <f>1.8*AL6/8</f>
        <v>1.125</v>
      </c>
      <c r="AN6" s="69">
        <f>1.9*AK6/765</f>
        <v>0</v>
      </c>
      <c r="AO6" s="68">
        <f>AA6</f>
        <v>0</v>
      </c>
      <c r="AP6" s="63"/>
      <c r="AQ6" s="63"/>
      <c r="AR6" s="70">
        <f>AM6+AN6+AO6+(AP6/10)+(AQ6/5)</f>
        <v>1.125</v>
      </c>
      <c r="AS6" s="63"/>
      <c r="AT6" s="63"/>
      <c r="AU6" s="15"/>
      <c r="AV6" s="16"/>
      <c r="AW6" s="8"/>
      <c r="AX6" s="17"/>
      <c r="AZ6" s="6" t="s">
        <v>62</v>
      </c>
      <c r="BA6" s="2">
        <v>403202041</v>
      </c>
      <c r="BB6" s="10" t="s">
        <v>63</v>
      </c>
      <c r="BC6" s="2" t="s">
        <v>64</v>
      </c>
      <c r="BD6" s="2">
        <f>VLOOKUP(BA6,'[1]1403_11_ST'!B:B,1,FALSE)</f>
        <v>403202041</v>
      </c>
    </row>
    <row r="7" spans="1:56" ht="24.95" customHeight="1">
      <c r="A7" s="58">
        <v>5</v>
      </c>
      <c r="B7" s="59">
        <v>403206064</v>
      </c>
      <c r="C7" s="60" t="s">
        <v>65</v>
      </c>
      <c r="D7" s="64"/>
      <c r="E7" s="61"/>
      <c r="F7" s="62"/>
      <c r="G7" s="61" t="s">
        <v>41</v>
      </c>
      <c r="H7" s="61">
        <v>5</v>
      </c>
      <c r="I7" s="63" t="s">
        <v>49</v>
      </c>
      <c r="J7" s="63" t="s">
        <v>49</v>
      </c>
      <c r="K7" s="63" t="s">
        <v>49</v>
      </c>
      <c r="L7" s="63" t="s">
        <v>49</v>
      </c>
      <c r="M7" s="63" t="s">
        <v>49</v>
      </c>
      <c r="N7" s="63"/>
      <c r="O7" s="63"/>
      <c r="P7" s="63">
        <v>5</v>
      </c>
      <c r="Q7" s="63">
        <v>12</v>
      </c>
      <c r="R7" s="63">
        <v>19</v>
      </c>
      <c r="S7" s="63" t="s">
        <v>42</v>
      </c>
      <c r="T7" s="63"/>
      <c r="U7" s="64" t="s">
        <v>43</v>
      </c>
      <c r="V7" s="64" t="s">
        <v>55</v>
      </c>
      <c r="W7" s="61"/>
      <c r="X7" s="61"/>
      <c r="Y7" s="61"/>
      <c r="Z7" s="65"/>
      <c r="AA7" s="63"/>
      <c r="AB7" s="64"/>
      <c r="AC7" s="64"/>
      <c r="AD7" s="66"/>
      <c r="AE7" s="64"/>
      <c r="AF7" s="67"/>
      <c r="AG7" s="63"/>
      <c r="AH7" s="63"/>
      <c r="AI7" s="63"/>
      <c r="AJ7" s="63"/>
      <c r="AK7" s="63">
        <f>SUM(G7:N7)</f>
        <v>5</v>
      </c>
      <c r="AL7" s="63">
        <f>COUNTA(O7:Y7)</f>
        <v>6</v>
      </c>
      <c r="AM7" s="69">
        <f>1.8*AL7/8</f>
        <v>1.35</v>
      </c>
      <c r="AN7" s="69">
        <f>1.9*AK7/765</f>
        <v>1.241830065359477E-2</v>
      </c>
      <c r="AO7" s="68">
        <f>AA7</f>
        <v>0</v>
      </c>
      <c r="AP7" s="63"/>
      <c r="AQ7" s="63"/>
      <c r="AR7" s="70">
        <f>AM7+AN7+AO7+(AP7/10)+(AQ7/5)</f>
        <v>1.3624183006535948</v>
      </c>
      <c r="AS7" s="63"/>
      <c r="AT7" s="63"/>
      <c r="AU7" s="18" t="s">
        <v>66</v>
      </c>
      <c r="AV7" s="19" t="e">
        <f>VLOOKUP($AV$3,B:AR,41,FALSE)</f>
        <v>#N/A</v>
      </c>
      <c r="AW7" s="20" t="s">
        <v>67</v>
      </c>
      <c r="AX7" s="21"/>
      <c r="AZ7" s="22" t="s">
        <v>68</v>
      </c>
      <c r="BA7" s="23">
        <v>402436166</v>
      </c>
      <c r="BB7" s="22" t="s">
        <v>69</v>
      </c>
      <c r="BC7" s="23" t="s">
        <v>70</v>
      </c>
      <c r="BD7" s="23" t="e">
        <f>VLOOKUP(BA7,'[1]1403_11_ST'!B:B,1,FALSE)</f>
        <v>#N/A</v>
      </c>
    </row>
    <row r="8" spans="1:56" ht="24.95" customHeight="1">
      <c r="A8" s="58">
        <v>6</v>
      </c>
      <c r="B8" s="59">
        <v>402436166</v>
      </c>
      <c r="C8" s="60" t="s">
        <v>71</v>
      </c>
      <c r="D8" s="64"/>
      <c r="E8" s="61"/>
      <c r="F8" s="62"/>
      <c r="G8" s="61">
        <v>80</v>
      </c>
      <c r="H8" s="61" t="s">
        <v>41</v>
      </c>
      <c r="I8" s="63">
        <v>100</v>
      </c>
      <c r="J8" s="63">
        <v>100</v>
      </c>
      <c r="K8" s="63">
        <v>100</v>
      </c>
      <c r="L8" s="63" t="s">
        <v>49</v>
      </c>
      <c r="M8" s="63" t="s">
        <v>49</v>
      </c>
      <c r="N8" s="63">
        <v>90</v>
      </c>
      <c r="O8" s="63">
        <v>28</v>
      </c>
      <c r="P8" s="63">
        <v>5</v>
      </c>
      <c r="Q8" s="63">
        <v>12</v>
      </c>
      <c r="R8" s="63" t="s">
        <v>72</v>
      </c>
      <c r="S8" s="63" t="s">
        <v>42</v>
      </c>
      <c r="T8" s="63"/>
      <c r="U8" s="64" t="s">
        <v>43</v>
      </c>
      <c r="V8" s="64" t="s">
        <v>55</v>
      </c>
      <c r="W8" s="61" t="s">
        <v>73</v>
      </c>
      <c r="X8" s="61"/>
      <c r="Y8" s="61"/>
      <c r="Z8" s="72" t="s">
        <v>74</v>
      </c>
      <c r="AA8" s="63">
        <v>10</v>
      </c>
      <c r="AB8" s="64"/>
      <c r="AC8" s="64"/>
      <c r="AD8" s="66"/>
      <c r="AE8" s="64"/>
      <c r="AF8" s="67"/>
      <c r="AG8" s="63"/>
      <c r="AH8" s="63"/>
      <c r="AI8" s="68"/>
      <c r="AJ8" s="63"/>
      <c r="AK8" s="63">
        <f>SUM(G8:N8)</f>
        <v>470</v>
      </c>
      <c r="AL8" s="63">
        <f>COUNTA(O8:Y8)</f>
        <v>8</v>
      </c>
      <c r="AM8" s="69">
        <f>1.8*AL8/8</f>
        <v>1.8</v>
      </c>
      <c r="AN8" s="69">
        <f>1.9*AK8/765</f>
        <v>1.1673202614379086</v>
      </c>
      <c r="AO8" s="68">
        <f>AA8</f>
        <v>10</v>
      </c>
      <c r="AP8" s="63">
        <v>13.75</v>
      </c>
      <c r="AQ8" s="63"/>
      <c r="AR8" s="70">
        <f>AM8+AN8+AO8+(AP8/10)+(AQ8/5)</f>
        <v>14.342320261437909</v>
      </c>
      <c r="AS8" s="63"/>
      <c r="AT8" s="63"/>
      <c r="AU8" s="18" t="s">
        <v>75</v>
      </c>
      <c r="AV8" s="19" t="e">
        <f>VLOOKUP($AV$3,B:AR,42,FALSE)</f>
        <v>#N/A</v>
      </c>
      <c r="AW8" s="20"/>
      <c r="AX8" s="21"/>
      <c r="AZ8" s="6" t="s">
        <v>76</v>
      </c>
      <c r="BA8" s="2">
        <v>403203680</v>
      </c>
      <c r="BB8" s="10" t="s">
        <v>77</v>
      </c>
      <c r="BC8" s="2" t="s">
        <v>78</v>
      </c>
      <c r="BD8" s="2">
        <f>VLOOKUP(BA8,'[1]1403_11_ST'!B:B,1,FALSE)</f>
        <v>403203680</v>
      </c>
    </row>
    <row r="9" spans="1:56" ht="24.95" customHeight="1">
      <c r="A9" s="58">
        <v>7</v>
      </c>
      <c r="B9" s="59">
        <v>403800728</v>
      </c>
      <c r="C9" s="60" t="s">
        <v>79</v>
      </c>
      <c r="D9" s="64"/>
      <c r="E9" s="61"/>
      <c r="F9" s="62" t="s">
        <v>40</v>
      </c>
      <c r="G9" s="61" t="s">
        <v>49</v>
      </c>
      <c r="H9" s="61" t="s">
        <v>41</v>
      </c>
      <c r="I9" s="63" t="s">
        <v>41</v>
      </c>
      <c r="J9" s="63" t="s">
        <v>41</v>
      </c>
      <c r="K9" s="63" t="s">
        <v>41</v>
      </c>
      <c r="L9" s="63" t="s">
        <v>49</v>
      </c>
      <c r="M9" s="63">
        <v>99</v>
      </c>
      <c r="N9" s="63"/>
      <c r="O9" s="63">
        <v>28</v>
      </c>
      <c r="P9" s="63">
        <v>5</v>
      </c>
      <c r="Q9" s="63" t="s">
        <v>80</v>
      </c>
      <c r="R9" s="63" t="s">
        <v>72</v>
      </c>
      <c r="S9" s="63" t="s">
        <v>42</v>
      </c>
      <c r="T9" s="63"/>
      <c r="U9" s="64" t="s">
        <v>43</v>
      </c>
      <c r="V9" s="64" t="s">
        <v>55</v>
      </c>
      <c r="W9" s="61"/>
      <c r="X9" s="61"/>
      <c r="Y9" s="61"/>
      <c r="Z9" s="65"/>
      <c r="AA9" s="63"/>
      <c r="AB9" s="64"/>
      <c r="AC9" s="64"/>
      <c r="AD9" s="66"/>
      <c r="AE9" s="64"/>
      <c r="AF9" s="67"/>
      <c r="AG9" s="63"/>
      <c r="AH9" s="63"/>
      <c r="AI9" s="68"/>
      <c r="AJ9" s="63"/>
      <c r="AK9" s="63">
        <f>SUM(G9:N9)</f>
        <v>99</v>
      </c>
      <c r="AL9" s="63">
        <f>COUNTA(O9:Y9)</f>
        <v>7</v>
      </c>
      <c r="AM9" s="69">
        <f>1.8*AL9/8</f>
        <v>1.575</v>
      </c>
      <c r="AN9" s="69">
        <f>1.9*AK9/765</f>
        <v>0.24588235294117647</v>
      </c>
      <c r="AO9" s="68">
        <f>AA9</f>
        <v>0</v>
      </c>
      <c r="AP9" s="63"/>
      <c r="AQ9" s="63"/>
      <c r="AR9" s="70">
        <f>AM9+AN9+AO9+(AP9/10)+(AQ9/5)</f>
        <v>1.8208823529411764</v>
      </c>
      <c r="AS9" s="63"/>
      <c r="AT9" s="63"/>
      <c r="AU9" s="18" t="s">
        <v>81</v>
      </c>
      <c r="AV9" s="19">
        <f>IFERROR(AV7*2/20,0)</f>
        <v>0</v>
      </c>
      <c r="AW9" s="20"/>
      <c r="AX9" s="21"/>
      <c r="AZ9" s="22" t="s">
        <v>82</v>
      </c>
      <c r="BA9" s="23">
        <v>400806675</v>
      </c>
      <c r="BB9" s="22" t="s">
        <v>83</v>
      </c>
      <c r="BC9" s="23" t="s">
        <v>84</v>
      </c>
      <c r="BD9" s="23" t="e">
        <f>VLOOKUP(BA9,'[1]1403_11_ST'!B:B,1,FALSE)</f>
        <v>#N/A</v>
      </c>
    </row>
    <row r="10" spans="1:56" ht="24.95" customHeight="1">
      <c r="A10" s="58">
        <v>8</v>
      </c>
      <c r="B10" s="59">
        <v>403203680</v>
      </c>
      <c r="C10" s="60" t="s">
        <v>85</v>
      </c>
      <c r="D10" s="64"/>
      <c r="E10" s="61"/>
      <c r="F10" s="62" t="s">
        <v>40</v>
      </c>
      <c r="G10" s="61" t="s">
        <v>41</v>
      </c>
      <c r="H10" s="61" t="s">
        <v>41</v>
      </c>
      <c r="I10" s="63" t="s">
        <v>41</v>
      </c>
      <c r="J10" s="63" t="s">
        <v>41</v>
      </c>
      <c r="K10" s="63">
        <v>35</v>
      </c>
      <c r="L10" s="63">
        <v>35</v>
      </c>
      <c r="M10" s="63">
        <v>100</v>
      </c>
      <c r="N10" s="63"/>
      <c r="O10" s="63">
        <v>28</v>
      </c>
      <c r="P10" s="63"/>
      <c r="Q10" s="63">
        <v>12</v>
      </c>
      <c r="R10" s="63">
        <v>19</v>
      </c>
      <c r="S10" s="63"/>
      <c r="T10" s="63"/>
      <c r="U10" s="64" t="s">
        <v>43</v>
      </c>
      <c r="V10" s="64"/>
      <c r="W10" s="61"/>
      <c r="X10" s="61"/>
      <c r="Y10" s="61"/>
      <c r="Z10" s="65"/>
      <c r="AA10" s="63"/>
      <c r="AB10" s="64"/>
      <c r="AC10" s="64"/>
      <c r="AD10" s="66"/>
      <c r="AE10" s="64"/>
      <c r="AF10" s="67"/>
      <c r="AG10" s="63"/>
      <c r="AH10" s="63"/>
      <c r="AI10" s="63"/>
      <c r="AJ10" s="63"/>
      <c r="AK10" s="63">
        <f>SUM(G10:N10)</f>
        <v>170</v>
      </c>
      <c r="AL10" s="63">
        <f>COUNTA(O10:Y10)</f>
        <v>4</v>
      </c>
      <c r="AM10" s="69">
        <f>1.8*AL10/8</f>
        <v>0.9</v>
      </c>
      <c r="AN10" s="69">
        <f>1.9*AK10/765</f>
        <v>0.42222222222222222</v>
      </c>
      <c r="AO10" s="68">
        <f>AA10</f>
        <v>0</v>
      </c>
      <c r="AP10" s="63"/>
      <c r="AQ10" s="63"/>
      <c r="AR10" s="70">
        <f>AM10+AN10+AO10+(AP10/10)+(AQ10/5)</f>
        <v>1.3222222222222222</v>
      </c>
      <c r="AS10" s="63"/>
      <c r="AT10" s="63"/>
      <c r="AU10" s="18" t="s">
        <v>86</v>
      </c>
      <c r="AV10" s="24">
        <f>IFERROR(AV8*4/20,0)</f>
        <v>0</v>
      </c>
      <c r="AW10" s="8" t="s">
        <v>87</v>
      </c>
      <c r="AX10" s="9"/>
      <c r="AZ10" s="6" t="s">
        <v>88</v>
      </c>
      <c r="BA10" s="2">
        <v>403820482</v>
      </c>
      <c r="BB10" s="10" t="s">
        <v>89</v>
      </c>
      <c r="BC10" s="2" t="s">
        <v>90</v>
      </c>
      <c r="BD10" s="2">
        <f>VLOOKUP(BA10,'[1]1403_11_ST'!B:B,1,FALSE)</f>
        <v>403820482</v>
      </c>
    </row>
    <row r="11" spans="1:56" ht="24.95" customHeight="1">
      <c r="A11" s="58">
        <v>9</v>
      </c>
      <c r="B11" s="59">
        <v>400806675</v>
      </c>
      <c r="C11" s="60" t="s">
        <v>91</v>
      </c>
      <c r="D11" s="64"/>
      <c r="E11" s="61"/>
      <c r="F11" s="62" t="s">
        <v>40</v>
      </c>
      <c r="G11" s="61" t="s">
        <v>41</v>
      </c>
      <c r="H11" s="61" t="s">
        <v>41</v>
      </c>
      <c r="I11" s="63" t="s">
        <v>41</v>
      </c>
      <c r="J11" s="63" t="s">
        <v>41</v>
      </c>
      <c r="K11" s="63" t="s">
        <v>41</v>
      </c>
      <c r="L11" s="63" t="s">
        <v>41</v>
      </c>
      <c r="M11" s="63" t="s">
        <v>49</v>
      </c>
      <c r="N11" s="63"/>
      <c r="O11" s="63"/>
      <c r="P11" s="63">
        <v>5</v>
      </c>
      <c r="Q11" s="63"/>
      <c r="R11" s="63"/>
      <c r="S11" s="63" t="s">
        <v>42</v>
      </c>
      <c r="T11" s="63"/>
      <c r="U11" s="64" t="s">
        <v>43</v>
      </c>
      <c r="V11" s="64"/>
      <c r="W11" s="61"/>
      <c r="X11" s="61"/>
      <c r="Y11" s="61"/>
      <c r="Z11" s="65"/>
      <c r="AA11" s="63"/>
      <c r="AB11" s="64"/>
      <c r="AC11" s="64"/>
      <c r="AD11" s="66"/>
      <c r="AE11" s="64"/>
      <c r="AF11" s="67"/>
      <c r="AG11" s="63"/>
      <c r="AH11" s="63"/>
      <c r="AI11" s="63"/>
      <c r="AJ11" s="63"/>
      <c r="AK11" s="63">
        <f>SUM(G11:N11)</f>
        <v>0</v>
      </c>
      <c r="AL11" s="63">
        <f>COUNTA(O11:Y11)</f>
        <v>3</v>
      </c>
      <c r="AM11" s="69">
        <f>1.8*AL11/8</f>
        <v>0.67500000000000004</v>
      </c>
      <c r="AN11" s="69">
        <f>1.9*AK11/765</f>
        <v>0</v>
      </c>
      <c r="AO11" s="68">
        <f>AA11</f>
        <v>0</v>
      </c>
      <c r="AP11" s="63"/>
      <c r="AQ11" s="63"/>
      <c r="AR11" s="70">
        <f>AM11+AN11+AO11+(AP11/10)+(AQ11/5)</f>
        <v>0.67500000000000004</v>
      </c>
      <c r="AS11" s="63"/>
      <c r="AT11" s="63"/>
      <c r="AU11" s="18"/>
      <c r="AV11" s="24"/>
      <c r="AW11" s="8"/>
      <c r="AX11" s="9"/>
      <c r="AZ11" s="6" t="s">
        <v>92</v>
      </c>
      <c r="BA11" s="2">
        <v>403820667</v>
      </c>
      <c r="BB11" s="10" t="s">
        <v>93</v>
      </c>
      <c r="BC11" s="2" t="s">
        <v>94</v>
      </c>
      <c r="BD11" s="2">
        <f>VLOOKUP(BA11,'[1]1403_11_ST'!B:B,1,FALSE)</f>
        <v>403820667</v>
      </c>
    </row>
    <row r="12" spans="1:56" ht="24.95" customHeight="1">
      <c r="A12" s="58">
        <v>10</v>
      </c>
      <c r="B12" s="59">
        <v>403820482</v>
      </c>
      <c r="C12" s="60" t="s">
        <v>95</v>
      </c>
      <c r="D12" s="64"/>
      <c r="E12" s="61"/>
      <c r="F12" s="62" t="s">
        <v>40</v>
      </c>
      <c r="G12" s="61" t="s">
        <v>41</v>
      </c>
      <c r="H12" s="61" t="s">
        <v>41</v>
      </c>
      <c r="I12" s="63" t="s">
        <v>41</v>
      </c>
      <c r="J12" s="63" t="s">
        <v>41</v>
      </c>
      <c r="K12" s="63" t="s">
        <v>41</v>
      </c>
      <c r="L12" s="63" t="s">
        <v>41</v>
      </c>
      <c r="M12" s="63" t="s">
        <v>41</v>
      </c>
      <c r="N12" s="63"/>
      <c r="O12" s="63"/>
      <c r="P12" s="63">
        <v>5</v>
      </c>
      <c r="Q12" s="63">
        <v>12</v>
      </c>
      <c r="R12" s="63">
        <v>19</v>
      </c>
      <c r="S12" s="63" t="s">
        <v>42</v>
      </c>
      <c r="T12" s="63"/>
      <c r="U12" s="64" t="s">
        <v>43</v>
      </c>
      <c r="V12" s="64" t="s">
        <v>55</v>
      </c>
      <c r="W12" s="61"/>
      <c r="X12" s="61"/>
      <c r="Y12" s="61"/>
      <c r="Z12" s="65"/>
      <c r="AA12" s="63"/>
      <c r="AB12" s="64"/>
      <c r="AC12" s="64"/>
      <c r="AD12" s="66"/>
      <c r="AE12" s="64"/>
      <c r="AF12" s="67"/>
      <c r="AG12" s="63"/>
      <c r="AH12" s="63"/>
      <c r="AI12" s="63"/>
      <c r="AJ12" s="63"/>
      <c r="AK12" s="63">
        <f>SUM(G12:N12)</f>
        <v>0</v>
      </c>
      <c r="AL12" s="63">
        <f>COUNTA(O12:Y12)</f>
        <v>6</v>
      </c>
      <c r="AM12" s="69">
        <f>1.8*AL12/8</f>
        <v>1.35</v>
      </c>
      <c r="AN12" s="69">
        <f>1.9*AK12/765</f>
        <v>0</v>
      </c>
      <c r="AO12" s="68">
        <f>AA12</f>
        <v>0</v>
      </c>
      <c r="AP12" s="63"/>
      <c r="AQ12" s="63"/>
      <c r="AR12" s="70">
        <f>AM12+AN12+AO12+(AP12/10)+(AQ12/5)</f>
        <v>1.35</v>
      </c>
      <c r="AS12" s="63"/>
      <c r="AT12" s="63"/>
      <c r="AU12" s="18" t="s">
        <v>96</v>
      </c>
      <c r="AV12" s="19" t="e">
        <f>VLOOKUP($AV$3,B:AR,38,FALSE)</f>
        <v>#N/A</v>
      </c>
      <c r="AW12" s="13"/>
      <c r="AX12" s="9"/>
      <c r="AZ12" s="6" t="s">
        <v>97</v>
      </c>
      <c r="BA12" s="2">
        <v>403820097</v>
      </c>
      <c r="BB12" s="10" t="s">
        <v>89</v>
      </c>
      <c r="BC12" s="2" t="s">
        <v>98</v>
      </c>
      <c r="BD12" s="2">
        <f>VLOOKUP(BA12,'[1]1403_11_ST'!B:B,1,FALSE)</f>
        <v>403820097</v>
      </c>
    </row>
    <row r="13" spans="1:56" ht="24.95" customHeight="1">
      <c r="A13" s="58">
        <v>11</v>
      </c>
      <c r="B13" s="59">
        <v>403820675</v>
      </c>
      <c r="C13" s="60" t="s">
        <v>99</v>
      </c>
      <c r="D13" s="64"/>
      <c r="E13" s="61"/>
      <c r="F13" s="62" t="s">
        <v>100</v>
      </c>
      <c r="G13" s="61" t="s">
        <v>41</v>
      </c>
      <c r="H13" s="61" t="s">
        <v>41</v>
      </c>
      <c r="I13" s="63" t="s">
        <v>41</v>
      </c>
      <c r="J13" s="63">
        <v>100</v>
      </c>
      <c r="K13" s="63">
        <v>95</v>
      </c>
      <c r="L13" s="63">
        <v>95</v>
      </c>
      <c r="M13" s="63">
        <v>100</v>
      </c>
      <c r="N13" s="63"/>
      <c r="O13" s="63">
        <v>28</v>
      </c>
      <c r="P13" s="63">
        <v>5</v>
      </c>
      <c r="Q13" s="63">
        <v>12</v>
      </c>
      <c r="R13" s="63">
        <v>19</v>
      </c>
      <c r="S13" s="63" t="s">
        <v>42</v>
      </c>
      <c r="T13" s="63"/>
      <c r="U13" s="64" t="s">
        <v>43</v>
      </c>
      <c r="V13" s="64" t="s">
        <v>55</v>
      </c>
      <c r="W13" s="61"/>
      <c r="X13" s="61"/>
      <c r="Y13" s="61"/>
      <c r="Z13" s="65"/>
      <c r="AA13" s="63"/>
      <c r="AB13" s="64"/>
      <c r="AC13" s="64"/>
      <c r="AD13" s="66"/>
      <c r="AE13" s="64"/>
      <c r="AF13" s="67"/>
      <c r="AG13" s="63"/>
      <c r="AH13" s="63"/>
      <c r="AI13" s="63"/>
      <c r="AJ13" s="63"/>
      <c r="AK13" s="63">
        <f>SUM(G13:N13)</f>
        <v>390</v>
      </c>
      <c r="AL13" s="63">
        <f>COUNTA(O13:Y13)</f>
        <v>7</v>
      </c>
      <c r="AM13" s="69">
        <f>1.8*AL13/8</f>
        <v>1.575</v>
      </c>
      <c r="AN13" s="69">
        <f>1.9*AK13/765</f>
        <v>0.96862745098039216</v>
      </c>
      <c r="AO13" s="68">
        <f>AA13</f>
        <v>0</v>
      </c>
      <c r="AP13" s="63"/>
      <c r="AQ13" s="63"/>
      <c r="AR13" s="70">
        <f>AM13+AN13+AO13+(AP13/10)+(AQ13/5)</f>
        <v>2.543627450980392</v>
      </c>
      <c r="AS13" s="63"/>
      <c r="AT13" s="63"/>
      <c r="AU13" s="18" t="s">
        <v>101</v>
      </c>
      <c r="AV13" s="19" t="e">
        <f>VLOOKUP($AV$3,B:AR,39,FALSE)</f>
        <v>#N/A</v>
      </c>
      <c r="AW13" s="25"/>
      <c r="AX13" s="26"/>
      <c r="AZ13" s="6" t="s">
        <v>102</v>
      </c>
      <c r="BA13" s="2">
        <v>403321337</v>
      </c>
      <c r="BB13" s="6" t="s">
        <v>103</v>
      </c>
      <c r="BC13" s="2" t="s">
        <v>104</v>
      </c>
      <c r="BD13" s="2">
        <f>VLOOKUP(BA13,'[1]1403_11_ST'!B:B,1,FALSE)</f>
        <v>403321337</v>
      </c>
    </row>
    <row r="14" spans="1:56" ht="24.95" customHeight="1" thickBot="1">
      <c r="A14" s="58">
        <v>12</v>
      </c>
      <c r="B14" s="59">
        <v>403820667</v>
      </c>
      <c r="C14" s="60" t="s">
        <v>105</v>
      </c>
      <c r="D14" s="64"/>
      <c r="E14" s="61"/>
      <c r="F14" s="62" t="s">
        <v>40</v>
      </c>
      <c r="G14" s="61">
        <v>98</v>
      </c>
      <c r="H14" s="61" t="s">
        <v>41</v>
      </c>
      <c r="I14" s="63" t="s">
        <v>41</v>
      </c>
      <c r="J14" s="63">
        <v>85</v>
      </c>
      <c r="K14" s="63">
        <v>190</v>
      </c>
      <c r="L14" s="63">
        <v>95</v>
      </c>
      <c r="M14" s="63" t="s">
        <v>41</v>
      </c>
      <c r="N14" s="63"/>
      <c r="O14" s="63">
        <v>28</v>
      </c>
      <c r="P14" s="63">
        <v>5</v>
      </c>
      <c r="Q14" s="63">
        <v>12</v>
      </c>
      <c r="R14" s="63">
        <v>19</v>
      </c>
      <c r="S14" s="63" t="s">
        <v>42</v>
      </c>
      <c r="T14" s="63"/>
      <c r="U14" s="64" t="s">
        <v>43</v>
      </c>
      <c r="V14" s="64" t="s">
        <v>55</v>
      </c>
      <c r="W14" s="61"/>
      <c r="X14" s="61"/>
      <c r="Y14" s="61"/>
      <c r="Z14" s="65"/>
      <c r="AA14" s="63"/>
      <c r="AB14" s="64"/>
      <c r="AC14" s="64"/>
      <c r="AD14" s="66"/>
      <c r="AE14" s="64"/>
      <c r="AF14" s="67"/>
      <c r="AG14" s="63"/>
      <c r="AH14" s="63"/>
      <c r="AI14" s="63"/>
      <c r="AJ14" s="63"/>
      <c r="AK14" s="63">
        <f>SUM(G14:N14)</f>
        <v>468</v>
      </c>
      <c r="AL14" s="63">
        <f>COUNTA(O14:Y14)</f>
        <v>7</v>
      </c>
      <c r="AM14" s="69">
        <f>1.8*AL14/8</f>
        <v>1.575</v>
      </c>
      <c r="AN14" s="69">
        <f>1.9*AK14/765</f>
        <v>1.1623529411764706</v>
      </c>
      <c r="AO14" s="68">
        <f>AA14</f>
        <v>0</v>
      </c>
      <c r="AP14" s="63"/>
      <c r="AQ14" s="63"/>
      <c r="AR14" s="70">
        <f>AM14+AN14+AO14+(AP14/10)+(AQ14/5)</f>
        <v>2.7373529411764705</v>
      </c>
      <c r="AS14" s="63"/>
      <c r="AT14" s="63"/>
      <c r="AU14" s="18" t="s">
        <v>106</v>
      </c>
      <c r="AV14" s="19" t="e">
        <f>VLOOKUP($AV$3,B:AR,40,FALSE)</f>
        <v>#N/A</v>
      </c>
      <c r="AW14" s="27"/>
      <c r="AX14" s="28"/>
      <c r="AZ14" s="6" t="s">
        <v>107</v>
      </c>
      <c r="BA14" s="2">
        <v>403820378</v>
      </c>
      <c r="BB14" s="10" t="s">
        <v>108</v>
      </c>
      <c r="BC14" s="2" t="s">
        <v>109</v>
      </c>
      <c r="BD14" s="2">
        <f>VLOOKUP(BA14,'[1]1403_11_ST'!B:B,1,FALSE)</f>
        <v>403820378</v>
      </c>
    </row>
    <row r="15" spans="1:56" ht="24.95" customHeight="1" thickBot="1">
      <c r="A15" s="58">
        <v>13</v>
      </c>
      <c r="B15" s="59">
        <v>403208922</v>
      </c>
      <c r="C15" s="60" t="s">
        <v>110</v>
      </c>
      <c r="D15" s="64"/>
      <c r="E15" s="61"/>
      <c r="F15" s="62"/>
      <c r="G15" s="61" t="s">
        <v>49</v>
      </c>
      <c r="H15" s="61" t="s">
        <v>49</v>
      </c>
      <c r="I15" s="63" t="s">
        <v>49</v>
      </c>
      <c r="J15" s="63" t="s">
        <v>49</v>
      </c>
      <c r="K15" s="63"/>
      <c r="L15" s="63"/>
      <c r="M15" s="63"/>
      <c r="N15" s="63"/>
      <c r="O15" s="63"/>
      <c r="P15" s="63"/>
      <c r="Q15" s="63"/>
      <c r="R15" s="63"/>
      <c r="S15" s="63" t="s">
        <v>42</v>
      </c>
      <c r="T15" s="63"/>
      <c r="U15" s="64" t="s">
        <v>43</v>
      </c>
      <c r="V15" s="64" t="s">
        <v>55</v>
      </c>
      <c r="W15" s="61"/>
      <c r="X15" s="61"/>
      <c r="Y15" s="61"/>
      <c r="Z15" s="65"/>
      <c r="AA15" s="63"/>
      <c r="AB15" s="64"/>
      <c r="AC15" s="64"/>
      <c r="AD15" s="66"/>
      <c r="AE15" s="64"/>
      <c r="AF15" s="67"/>
      <c r="AG15" s="63"/>
      <c r="AH15" s="63"/>
      <c r="AI15" s="63"/>
      <c r="AJ15" s="63"/>
      <c r="AK15" s="63">
        <f>SUM(G15:N15)</f>
        <v>0</v>
      </c>
      <c r="AL15" s="63">
        <f>COUNTA(O15:Y15)</f>
        <v>3</v>
      </c>
      <c r="AM15" s="69">
        <f>1.8*AL15/8</f>
        <v>0.67500000000000004</v>
      </c>
      <c r="AN15" s="69">
        <f>1.9*AK15/765</f>
        <v>0</v>
      </c>
      <c r="AO15" s="68">
        <f>AA15</f>
        <v>0</v>
      </c>
      <c r="AP15" s="63"/>
      <c r="AQ15" s="63"/>
      <c r="AR15" s="70">
        <f>AM15+AN15+AO15+(AP15/10)+(AQ15/5)</f>
        <v>0.67500000000000004</v>
      </c>
      <c r="AS15" s="63"/>
      <c r="AT15" s="63"/>
      <c r="AU15" s="29" t="s">
        <v>111</v>
      </c>
      <c r="AV15" s="30" t="e">
        <f>SUM(AV9:AV14)</f>
        <v>#N/A</v>
      </c>
      <c r="AW15" s="31"/>
      <c r="AX15" s="32"/>
      <c r="AZ15" s="6" t="s">
        <v>112</v>
      </c>
      <c r="BA15" s="2">
        <v>403820425</v>
      </c>
      <c r="BB15" s="10" t="s">
        <v>113</v>
      </c>
      <c r="BC15" s="2" t="s">
        <v>114</v>
      </c>
      <c r="BD15" s="2">
        <f>VLOOKUP(BA15,'[1]1403_11_ST'!B:B,1,FALSE)</f>
        <v>403820425</v>
      </c>
    </row>
    <row r="16" spans="1:56" ht="24.95" customHeight="1">
      <c r="A16" s="58">
        <v>14</v>
      </c>
      <c r="B16" s="59">
        <v>403820097</v>
      </c>
      <c r="C16" s="60" t="s">
        <v>115</v>
      </c>
      <c r="D16" s="64"/>
      <c r="E16" s="61"/>
      <c r="F16" s="62" t="s">
        <v>61</v>
      </c>
      <c r="G16" s="61" t="s">
        <v>41</v>
      </c>
      <c r="H16" s="61" t="s">
        <v>41</v>
      </c>
      <c r="I16" s="63" t="s">
        <v>41</v>
      </c>
      <c r="J16" s="63">
        <v>85</v>
      </c>
      <c r="K16" s="63" t="s">
        <v>41</v>
      </c>
      <c r="L16" s="63" t="s">
        <v>41</v>
      </c>
      <c r="M16" s="63" t="s">
        <v>41</v>
      </c>
      <c r="N16" s="63"/>
      <c r="O16" s="63">
        <v>28</v>
      </c>
      <c r="P16" s="63">
        <v>5</v>
      </c>
      <c r="Q16" s="63">
        <v>12</v>
      </c>
      <c r="R16" s="63">
        <v>19</v>
      </c>
      <c r="S16" s="63">
        <v>17</v>
      </c>
      <c r="T16" s="63"/>
      <c r="U16" s="64"/>
      <c r="V16" s="64" t="s">
        <v>55</v>
      </c>
      <c r="W16" s="61"/>
      <c r="X16" s="61"/>
      <c r="Y16" s="61"/>
      <c r="Z16" s="65"/>
      <c r="AA16" s="63"/>
      <c r="AB16" s="64"/>
      <c r="AC16" s="64"/>
      <c r="AD16" s="66"/>
      <c r="AE16" s="64"/>
      <c r="AF16" s="67"/>
      <c r="AG16" s="63"/>
      <c r="AH16" s="63"/>
      <c r="AI16" s="63"/>
      <c r="AJ16" s="63"/>
      <c r="AK16" s="63">
        <f>SUM(G16:N16)</f>
        <v>85</v>
      </c>
      <c r="AL16" s="63">
        <f>COUNTA(O16:Y16)</f>
        <v>6</v>
      </c>
      <c r="AM16" s="69">
        <f>1.8*AL16/8</f>
        <v>1.35</v>
      </c>
      <c r="AN16" s="69">
        <f>1.9*AK16/765</f>
        <v>0.21111111111111111</v>
      </c>
      <c r="AO16" s="68">
        <f>AA16</f>
        <v>0</v>
      </c>
      <c r="AP16" s="63"/>
      <c r="AQ16" s="63"/>
      <c r="AR16" s="70">
        <f>AM16+AN16+AO16+(AP16/10)+(AQ16/5)</f>
        <v>1.5611111111111111</v>
      </c>
      <c r="AS16" s="63"/>
      <c r="AT16" s="63"/>
      <c r="AZ16" s="6" t="s">
        <v>116</v>
      </c>
      <c r="BA16" s="2">
        <v>403820441</v>
      </c>
      <c r="BB16" s="10" t="s">
        <v>117</v>
      </c>
      <c r="BC16" s="2" t="s">
        <v>118</v>
      </c>
      <c r="BD16" s="2">
        <f>VLOOKUP(BA16,'[1]1403_11_ST'!B:B,1,FALSE)</f>
        <v>403820441</v>
      </c>
    </row>
    <row r="17" spans="1:71" ht="24.95" customHeight="1">
      <c r="A17" s="58">
        <v>15</v>
      </c>
      <c r="B17" s="59">
        <v>403321337</v>
      </c>
      <c r="C17" s="60" t="s">
        <v>119</v>
      </c>
      <c r="D17" s="64"/>
      <c r="E17" s="61"/>
      <c r="F17" s="62" t="s">
        <v>40</v>
      </c>
      <c r="G17" s="61" t="s">
        <v>41</v>
      </c>
      <c r="H17" s="61" t="s">
        <v>41</v>
      </c>
      <c r="I17" s="63" t="s">
        <v>41</v>
      </c>
      <c r="J17" s="63" t="s">
        <v>41</v>
      </c>
      <c r="K17" s="63" t="s">
        <v>41</v>
      </c>
      <c r="L17" s="63" t="s">
        <v>41</v>
      </c>
      <c r="M17" s="63">
        <v>100</v>
      </c>
      <c r="N17" s="63"/>
      <c r="O17" s="63"/>
      <c r="P17" s="63">
        <v>5</v>
      </c>
      <c r="Q17" s="63">
        <v>12</v>
      </c>
      <c r="R17" s="63">
        <v>19</v>
      </c>
      <c r="S17" s="63" t="s">
        <v>42</v>
      </c>
      <c r="T17" s="63"/>
      <c r="U17" s="64" t="s">
        <v>43</v>
      </c>
      <c r="V17" s="64" t="s">
        <v>55</v>
      </c>
      <c r="W17" s="61"/>
      <c r="X17" s="61"/>
      <c r="Y17" s="61"/>
      <c r="Z17" s="65"/>
      <c r="AA17" s="63"/>
      <c r="AB17" s="64"/>
      <c r="AC17" s="64"/>
      <c r="AD17" s="66"/>
      <c r="AE17" s="64"/>
      <c r="AF17" s="67"/>
      <c r="AG17" s="63"/>
      <c r="AH17" s="63"/>
      <c r="AI17" s="63"/>
      <c r="AJ17" s="63"/>
      <c r="AK17" s="63">
        <f>SUM(G17:N17)</f>
        <v>100</v>
      </c>
      <c r="AL17" s="63">
        <f>COUNTA(O17:Y17)</f>
        <v>6</v>
      </c>
      <c r="AM17" s="69">
        <f>1.8*AL17/8</f>
        <v>1.35</v>
      </c>
      <c r="AN17" s="69">
        <f>1.9*AK17/765</f>
        <v>0.24836601307189543</v>
      </c>
      <c r="AO17" s="68">
        <f>AA17</f>
        <v>0</v>
      </c>
      <c r="AP17" s="63"/>
      <c r="AQ17" s="63"/>
      <c r="AR17" s="70">
        <f>AM17+AN17+AO17+(AP17/10)+(AQ17/5)</f>
        <v>1.5983660130718955</v>
      </c>
      <c r="AS17" s="63"/>
      <c r="AT17" s="63"/>
      <c r="AZ17" s="6" t="s">
        <v>120</v>
      </c>
      <c r="BA17" s="2">
        <v>403473032</v>
      </c>
      <c r="BB17" s="6" t="s">
        <v>121</v>
      </c>
      <c r="BC17" s="2" t="s">
        <v>122</v>
      </c>
      <c r="BD17" s="2">
        <f>VLOOKUP(BA17,'[1]1403_11_ST'!B:B,1,FALSE)</f>
        <v>403473032</v>
      </c>
    </row>
    <row r="18" spans="1:71" ht="24.95" customHeight="1">
      <c r="A18" s="58">
        <v>16</v>
      </c>
      <c r="B18" s="59">
        <v>403201095</v>
      </c>
      <c r="C18" s="60" t="s">
        <v>123</v>
      </c>
      <c r="D18" s="64"/>
      <c r="E18" s="61"/>
      <c r="F18" s="62" t="s">
        <v>124</v>
      </c>
      <c r="G18" s="61" t="s">
        <v>41</v>
      </c>
      <c r="H18" s="61" t="s">
        <v>41</v>
      </c>
      <c r="I18" s="63" t="s">
        <v>41</v>
      </c>
      <c r="J18" s="63" t="s">
        <v>41</v>
      </c>
      <c r="K18" s="63">
        <v>99</v>
      </c>
      <c r="L18" s="63" t="s">
        <v>49</v>
      </c>
      <c r="M18" s="63">
        <v>100</v>
      </c>
      <c r="N18" s="63"/>
      <c r="O18" s="63">
        <v>29</v>
      </c>
      <c r="P18" s="63"/>
      <c r="Q18" s="63">
        <v>12</v>
      </c>
      <c r="R18" s="63">
        <v>19</v>
      </c>
      <c r="S18" s="63" t="s">
        <v>42</v>
      </c>
      <c r="T18" s="63"/>
      <c r="U18" s="64" t="s">
        <v>43</v>
      </c>
      <c r="V18" s="64"/>
      <c r="W18" s="61"/>
      <c r="X18" s="61"/>
      <c r="Y18" s="61"/>
      <c r="Z18" s="65"/>
      <c r="AA18" s="63"/>
      <c r="AB18" s="64"/>
      <c r="AC18" s="64"/>
      <c r="AD18" s="66"/>
      <c r="AE18" s="64"/>
      <c r="AF18" s="67"/>
      <c r="AG18" s="63"/>
      <c r="AH18" s="63"/>
      <c r="AI18" s="63"/>
      <c r="AJ18" s="63"/>
      <c r="AK18" s="63">
        <f>SUM(G18:N18)</f>
        <v>199</v>
      </c>
      <c r="AL18" s="63">
        <f>COUNTA(O18:Y18)</f>
        <v>5</v>
      </c>
      <c r="AM18" s="69">
        <f>1.8*AL18/8</f>
        <v>1.125</v>
      </c>
      <c r="AN18" s="69">
        <f>1.9*AK18/765</f>
        <v>0.49424836601307187</v>
      </c>
      <c r="AO18" s="68">
        <f>AA18</f>
        <v>0</v>
      </c>
      <c r="AP18" s="63"/>
      <c r="AQ18" s="63"/>
      <c r="AR18" s="70">
        <f>AM18+AN18+AO18+(AP18/10)+(AQ18/5)</f>
        <v>1.6192483660130719</v>
      </c>
      <c r="AS18" s="63"/>
      <c r="AT18" s="63"/>
      <c r="AZ18" s="22" t="s">
        <v>125</v>
      </c>
      <c r="BA18" s="23">
        <v>402470133</v>
      </c>
      <c r="BB18" s="22" t="s">
        <v>89</v>
      </c>
      <c r="BC18" s="23" t="s">
        <v>126</v>
      </c>
      <c r="BD18" s="23" t="e">
        <f>VLOOKUP(BA18,'[1]1403_11_ST'!B:B,1,FALSE)</f>
        <v>#N/A</v>
      </c>
    </row>
    <row r="19" spans="1:71" ht="24.95" customHeight="1">
      <c r="A19" s="58">
        <v>18</v>
      </c>
      <c r="B19" s="59">
        <v>403820425</v>
      </c>
      <c r="C19" s="60" t="s">
        <v>127</v>
      </c>
      <c r="D19" s="64"/>
      <c r="E19" s="61"/>
      <c r="F19" s="62" t="s">
        <v>40</v>
      </c>
      <c r="G19" s="61" t="s">
        <v>41</v>
      </c>
      <c r="H19" s="61" t="s">
        <v>41</v>
      </c>
      <c r="I19" s="63" t="s">
        <v>41</v>
      </c>
      <c r="J19" s="63">
        <v>100</v>
      </c>
      <c r="K19" s="63">
        <v>100</v>
      </c>
      <c r="L19" s="63">
        <v>100</v>
      </c>
      <c r="M19" s="63" t="s">
        <v>41</v>
      </c>
      <c r="N19" s="63"/>
      <c r="O19" s="63">
        <v>28</v>
      </c>
      <c r="P19" s="63">
        <v>5</v>
      </c>
      <c r="Q19" s="63">
        <v>12</v>
      </c>
      <c r="R19" s="63">
        <v>19</v>
      </c>
      <c r="S19" s="63" t="s">
        <v>42</v>
      </c>
      <c r="T19" s="63"/>
      <c r="U19" s="64" t="s">
        <v>43</v>
      </c>
      <c r="V19" s="64" t="s">
        <v>55</v>
      </c>
      <c r="W19" s="61"/>
      <c r="X19" s="61"/>
      <c r="Y19" s="61"/>
      <c r="Z19" s="71"/>
      <c r="AA19" s="63"/>
      <c r="AB19" s="64"/>
      <c r="AC19" s="64"/>
      <c r="AD19" s="66"/>
      <c r="AE19" s="64"/>
      <c r="AF19" s="67"/>
      <c r="AG19" s="63"/>
      <c r="AH19" s="63"/>
      <c r="AI19" s="63"/>
      <c r="AJ19" s="63"/>
      <c r="AK19" s="63">
        <f>SUM(G19:N19)</f>
        <v>300</v>
      </c>
      <c r="AL19" s="63">
        <f>COUNTA(O19:Y19)</f>
        <v>7</v>
      </c>
      <c r="AM19" s="69">
        <f>1.8*AL19/8</f>
        <v>1.575</v>
      </c>
      <c r="AN19" s="69">
        <f>1.9*AK19/765</f>
        <v>0.74509803921568629</v>
      </c>
      <c r="AO19" s="68">
        <f>AA19</f>
        <v>0</v>
      </c>
      <c r="AP19" s="63"/>
      <c r="AQ19" s="63"/>
      <c r="AR19" s="70">
        <f>AM19+AN19+AO19+(AP19/10)+(AQ19/5)</f>
        <v>2.3200980392156865</v>
      </c>
      <c r="AS19" s="63"/>
      <c r="AT19" s="63"/>
      <c r="AZ19" s="6" t="s">
        <v>128</v>
      </c>
      <c r="BA19" s="2">
        <v>402800212</v>
      </c>
      <c r="BB19" s="6" t="s">
        <v>129</v>
      </c>
      <c r="BC19" s="2" t="s">
        <v>130</v>
      </c>
      <c r="BD19" s="2">
        <f>VLOOKUP(BA19,'[1]1403_11_ST'!B:B,1,FALSE)</f>
        <v>402800212</v>
      </c>
    </row>
    <row r="20" spans="1:71" ht="24.95" customHeight="1">
      <c r="A20" s="58">
        <v>19</v>
      </c>
      <c r="B20" s="59">
        <v>403820441</v>
      </c>
      <c r="C20" s="60" t="s">
        <v>131</v>
      </c>
      <c r="D20" s="64"/>
      <c r="E20" s="61"/>
      <c r="F20" s="62" t="s">
        <v>40</v>
      </c>
      <c r="G20" s="61" t="s">
        <v>41</v>
      </c>
      <c r="H20" s="61" t="s">
        <v>41</v>
      </c>
      <c r="I20" s="63" t="s">
        <v>41</v>
      </c>
      <c r="J20" s="63" t="s">
        <v>41</v>
      </c>
      <c r="K20" s="63" t="s">
        <v>41</v>
      </c>
      <c r="L20" s="63" t="s">
        <v>41</v>
      </c>
      <c r="M20" s="63" t="s">
        <v>49</v>
      </c>
      <c r="N20" s="63"/>
      <c r="O20" s="63">
        <v>28</v>
      </c>
      <c r="P20" s="63">
        <v>5</v>
      </c>
      <c r="Q20" s="63" t="s">
        <v>80</v>
      </c>
      <c r="R20" s="63">
        <v>19</v>
      </c>
      <c r="S20" s="63"/>
      <c r="T20" s="63"/>
      <c r="U20" s="64" t="s">
        <v>43</v>
      </c>
      <c r="V20" s="64" t="s">
        <v>55</v>
      </c>
      <c r="W20" s="61"/>
      <c r="X20" s="61"/>
      <c r="Y20" s="61"/>
      <c r="Z20" s="65"/>
      <c r="AA20" s="63"/>
      <c r="AB20" s="64"/>
      <c r="AC20" s="64"/>
      <c r="AD20" s="66"/>
      <c r="AE20" s="64"/>
      <c r="AF20" s="67"/>
      <c r="AG20" s="63"/>
      <c r="AH20" s="63"/>
      <c r="AI20" s="63"/>
      <c r="AJ20" s="63"/>
      <c r="AK20" s="63">
        <f>SUM(G20:N20)</f>
        <v>0</v>
      </c>
      <c r="AL20" s="63">
        <f>COUNTA(O20:Y20)</f>
        <v>6</v>
      </c>
      <c r="AM20" s="69">
        <f>1.8*AL20/8</f>
        <v>1.35</v>
      </c>
      <c r="AN20" s="69">
        <f>1.9*AK20/765</f>
        <v>0</v>
      </c>
      <c r="AO20" s="68">
        <f>AA20</f>
        <v>0</v>
      </c>
      <c r="AP20" s="63"/>
      <c r="AQ20" s="63"/>
      <c r="AR20" s="70">
        <f>AM20+AN20+AO20+(AP20/10)+(AQ20/5)</f>
        <v>1.35</v>
      </c>
      <c r="AS20" s="63"/>
      <c r="AT20" s="63"/>
      <c r="AZ20" s="6" t="s">
        <v>132</v>
      </c>
      <c r="BA20" s="2">
        <v>403205333</v>
      </c>
      <c r="BB20" s="6" t="s">
        <v>103</v>
      </c>
      <c r="BC20" s="2" t="s">
        <v>133</v>
      </c>
      <c r="BD20" s="2">
        <f>VLOOKUP(BA20,'[1]1403_11_ST'!B:B,1,FALSE)</f>
        <v>403205333</v>
      </c>
    </row>
    <row r="21" spans="1:71" ht="24.95" customHeight="1">
      <c r="A21" s="58">
        <v>20</v>
      </c>
      <c r="B21" s="59">
        <v>403820441</v>
      </c>
      <c r="C21" s="60" t="s">
        <v>134</v>
      </c>
      <c r="D21" s="64"/>
      <c r="E21" s="61"/>
      <c r="F21" s="62"/>
      <c r="G21" s="61" t="s">
        <v>41</v>
      </c>
      <c r="H21" s="61" t="s">
        <v>41</v>
      </c>
      <c r="I21" s="63" t="s">
        <v>41</v>
      </c>
      <c r="J21" s="63" t="s">
        <v>41</v>
      </c>
      <c r="K21" s="63" t="s">
        <v>49</v>
      </c>
      <c r="L21" s="63" t="s">
        <v>49</v>
      </c>
      <c r="M21" s="63" t="s">
        <v>49</v>
      </c>
      <c r="N21" s="73"/>
      <c r="O21" s="63"/>
      <c r="P21" s="63">
        <v>5</v>
      </c>
      <c r="Q21" s="73"/>
      <c r="R21" s="63"/>
      <c r="S21" s="63"/>
      <c r="T21" s="63"/>
      <c r="U21" s="64"/>
      <c r="V21" s="64"/>
      <c r="W21" s="61"/>
      <c r="X21" s="61"/>
      <c r="Y21" s="61"/>
      <c r="Z21" s="65"/>
      <c r="AA21" s="63"/>
      <c r="AB21" s="64"/>
      <c r="AC21" s="64"/>
      <c r="AD21" s="66"/>
      <c r="AE21" s="64"/>
      <c r="AF21" s="67"/>
      <c r="AG21" s="63"/>
      <c r="AH21" s="63"/>
      <c r="AI21" s="63"/>
      <c r="AJ21" s="63"/>
      <c r="AK21" s="63">
        <f>SUM(G21:N21)</f>
        <v>0</v>
      </c>
      <c r="AL21" s="63">
        <f>COUNTA(O21:Y21)</f>
        <v>1</v>
      </c>
      <c r="AM21" s="69">
        <f>1.8*AL21/8</f>
        <v>0.22500000000000001</v>
      </c>
      <c r="AN21" s="69">
        <f>1.9*AK21/765</f>
        <v>0</v>
      </c>
      <c r="AO21" s="68">
        <f>AA21</f>
        <v>0</v>
      </c>
      <c r="AP21" s="63"/>
      <c r="AQ21" s="63"/>
      <c r="AR21" s="70">
        <f>AM21+AN21+AO21+(AP21/10)+(AQ21/5)</f>
        <v>0.22500000000000001</v>
      </c>
      <c r="AS21" s="63"/>
      <c r="AT21" s="63"/>
      <c r="AZ21" s="6" t="s">
        <v>135</v>
      </c>
      <c r="BA21" s="2">
        <v>403820433</v>
      </c>
      <c r="BB21" s="6" t="s">
        <v>136</v>
      </c>
      <c r="BC21" s="2" t="s">
        <v>137</v>
      </c>
      <c r="BD21" s="2">
        <f>VLOOKUP(BA21,'[1]1403_11_ST'!B:B,1,FALSE)</f>
        <v>403820433</v>
      </c>
    </row>
    <row r="22" spans="1:71" ht="24.95" customHeight="1">
      <c r="A22" s="58">
        <v>21</v>
      </c>
      <c r="B22" s="59">
        <v>403473032</v>
      </c>
      <c r="C22" s="60" t="s">
        <v>138</v>
      </c>
      <c r="D22" s="64"/>
      <c r="E22" s="61"/>
      <c r="F22" s="62"/>
      <c r="G22" s="61" t="s">
        <v>41</v>
      </c>
      <c r="H22" s="61" t="s">
        <v>41</v>
      </c>
      <c r="I22" s="63" t="s">
        <v>41</v>
      </c>
      <c r="J22" s="63">
        <v>60</v>
      </c>
      <c r="K22" s="63" t="s">
        <v>49</v>
      </c>
      <c r="L22" s="63" t="s">
        <v>49</v>
      </c>
      <c r="M22" s="63" t="s">
        <v>49</v>
      </c>
      <c r="N22" s="63"/>
      <c r="O22" s="63">
        <v>28</v>
      </c>
      <c r="P22" s="63">
        <v>5</v>
      </c>
      <c r="Q22" s="63">
        <v>12</v>
      </c>
      <c r="R22" s="63" t="s">
        <v>139</v>
      </c>
      <c r="S22" s="63" t="s">
        <v>42</v>
      </c>
      <c r="T22" s="63"/>
      <c r="U22" s="74" t="s">
        <v>43</v>
      </c>
      <c r="V22" s="64" t="s">
        <v>55</v>
      </c>
      <c r="W22" s="61"/>
      <c r="X22" s="61"/>
      <c r="Y22" s="61"/>
      <c r="Z22" s="71"/>
      <c r="AA22" s="63"/>
      <c r="AB22" s="64"/>
      <c r="AC22" s="64"/>
      <c r="AD22" s="66"/>
      <c r="AE22" s="64"/>
      <c r="AF22" s="67"/>
      <c r="AG22" s="63"/>
      <c r="AH22" s="63"/>
      <c r="AI22" s="63"/>
      <c r="AJ22" s="63"/>
      <c r="AK22" s="63">
        <f>SUM(G22:N22)</f>
        <v>60</v>
      </c>
      <c r="AL22" s="63">
        <f>COUNTA(O22:Y22)</f>
        <v>7</v>
      </c>
      <c r="AM22" s="69">
        <f>1.8*AL22/8</f>
        <v>1.575</v>
      </c>
      <c r="AN22" s="69">
        <f>1.9*AK22/765</f>
        <v>0.14901960784313725</v>
      </c>
      <c r="AO22" s="68">
        <f>AA22</f>
        <v>0</v>
      </c>
      <c r="AP22" s="63"/>
      <c r="AQ22" s="63"/>
      <c r="AR22" s="70">
        <f>AM22+AN22+AO22+(AP22/10)+(AQ22/5)</f>
        <v>1.7240196078431371</v>
      </c>
      <c r="AS22" s="63"/>
      <c r="AT22" s="63"/>
      <c r="AZ22" s="22" t="s">
        <v>140</v>
      </c>
      <c r="BA22" s="23">
        <v>402800405</v>
      </c>
      <c r="BB22" s="22" t="s">
        <v>103</v>
      </c>
      <c r="BC22" s="23" t="s">
        <v>141</v>
      </c>
      <c r="BD22" s="23" t="e">
        <f>VLOOKUP(BA22,'[1]1403_11_ST'!B:B,1,FALSE)</f>
        <v>#N/A</v>
      </c>
    </row>
    <row r="23" spans="1:71" ht="24.95" customHeight="1">
      <c r="A23" s="58">
        <v>22</v>
      </c>
      <c r="B23" s="59">
        <v>402470133</v>
      </c>
      <c r="C23" s="60" t="s">
        <v>142</v>
      </c>
      <c r="D23" s="64"/>
      <c r="E23" s="61"/>
      <c r="F23" s="62"/>
      <c r="G23" s="61">
        <v>80</v>
      </c>
      <c r="H23" s="61" t="s">
        <v>41</v>
      </c>
      <c r="I23" s="63">
        <v>100</v>
      </c>
      <c r="J23" s="63">
        <v>100</v>
      </c>
      <c r="K23" s="63" t="s">
        <v>49</v>
      </c>
      <c r="L23" s="63" t="s">
        <v>49</v>
      </c>
      <c r="M23" s="63" t="s">
        <v>49</v>
      </c>
      <c r="N23" s="63">
        <v>100</v>
      </c>
      <c r="O23" s="63">
        <v>28</v>
      </c>
      <c r="P23" s="63">
        <v>5</v>
      </c>
      <c r="Q23" s="63">
        <v>12</v>
      </c>
      <c r="R23" s="63" t="s">
        <v>72</v>
      </c>
      <c r="S23" s="63" t="s">
        <v>42</v>
      </c>
      <c r="T23" s="63"/>
      <c r="U23" s="74" t="s">
        <v>43</v>
      </c>
      <c r="V23" s="64" t="s">
        <v>55</v>
      </c>
      <c r="W23" s="61" t="s">
        <v>73</v>
      </c>
      <c r="X23" s="61"/>
      <c r="Y23" s="61"/>
      <c r="Z23" s="63" t="s">
        <v>143</v>
      </c>
      <c r="AA23" s="63">
        <v>10</v>
      </c>
      <c r="AB23" s="64"/>
      <c r="AC23" s="64"/>
      <c r="AD23" s="66"/>
      <c r="AE23" s="64"/>
      <c r="AF23" s="67"/>
      <c r="AG23" s="63"/>
      <c r="AH23" s="63"/>
      <c r="AI23" s="63"/>
      <c r="AJ23" s="63"/>
      <c r="AK23" s="63">
        <f>SUM(G23:N23)</f>
        <v>380</v>
      </c>
      <c r="AL23" s="63">
        <f>COUNTA(O23:Y23)</f>
        <v>8</v>
      </c>
      <c r="AM23" s="69">
        <f>1.8*AL23/8</f>
        <v>1.8</v>
      </c>
      <c r="AN23" s="69">
        <f>1.9*AK23/765</f>
        <v>0.94379084967320259</v>
      </c>
      <c r="AO23" s="68">
        <f>AA23</f>
        <v>10</v>
      </c>
      <c r="AP23" s="63">
        <v>16</v>
      </c>
      <c r="AQ23" s="63"/>
      <c r="AR23" s="70">
        <f>AM23+AN23+AO23+(AP23/10)+(AQ23/5)</f>
        <v>14.343790849673203</v>
      </c>
      <c r="AS23" s="63"/>
      <c r="AT23" s="63"/>
      <c r="AZ23" s="22" t="s">
        <v>144</v>
      </c>
      <c r="BA23" s="23">
        <v>400806691</v>
      </c>
      <c r="BB23" s="22" t="s">
        <v>145</v>
      </c>
      <c r="BC23" s="23" t="s">
        <v>146</v>
      </c>
      <c r="BD23" s="23" t="e">
        <f>VLOOKUP(BA23,'[1]1403_11_ST'!B:B,1,FALSE)</f>
        <v>#N/A</v>
      </c>
    </row>
    <row r="24" spans="1:71" ht="24.95" customHeight="1">
      <c r="A24" s="58">
        <v>23</v>
      </c>
      <c r="B24" s="59">
        <v>402800212</v>
      </c>
      <c r="C24" s="60" t="s">
        <v>147</v>
      </c>
      <c r="D24" s="64"/>
      <c r="E24" s="61"/>
      <c r="F24" s="62"/>
      <c r="G24" s="61" t="s">
        <v>41</v>
      </c>
      <c r="H24" s="61" t="s">
        <v>41</v>
      </c>
      <c r="I24" s="63" t="s">
        <v>41</v>
      </c>
      <c r="J24" s="63" t="s">
        <v>41</v>
      </c>
      <c r="K24" s="63"/>
      <c r="L24" s="63"/>
      <c r="M24" s="63"/>
      <c r="N24" s="63"/>
      <c r="O24" s="63"/>
      <c r="P24" s="63"/>
      <c r="Q24" s="63"/>
      <c r="R24" s="63"/>
      <c r="S24" s="63" t="s">
        <v>42</v>
      </c>
      <c r="T24" s="63"/>
      <c r="U24" s="64" t="s">
        <v>43</v>
      </c>
      <c r="V24" s="64" t="s">
        <v>55</v>
      </c>
      <c r="W24" s="61"/>
      <c r="X24" s="61"/>
      <c r="Y24" s="61"/>
      <c r="Z24" s="65"/>
      <c r="AA24" s="63"/>
      <c r="AB24" s="64"/>
      <c r="AC24" s="64"/>
      <c r="AD24" s="66"/>
      <c r="AE24" s="64"/>
      <c r="AF24" s="67"/>
      <c r="AG24" s="63"/>
      <c r="AH24" s="63"/>
      <c r="AI24" s="63"/>
      <c r="AJ24" s="63"/>
      <c r="AK24" s="63">
        <f>SUM(G24:N24)</f>
        <v>0</v>
      </c>
      <c r="AL24" s="63">
        <f>COUNTA(O24:Y24)</f>
        <v>3</v>
      </c>
      <c r="AM24" s="69">
        <f>1.8*AL24/8</f>
        <v>0.67500000000000004</v>
      </c>
      <c r="AN24" s="69">
        <f>1.9*AK24/765</f>
        <v>0</v>
      </c>
      <c r="AO24" s="68">
        <f>AA24</f>
        <v>0</v>
      </c>
      <c r="AP24" s="63"/>
      <c r="AQ24" s="63"/>
      <c r="AR24" s="70">
        <f>AM24+AN24+AO24+(AP24/10)+(AQ24/5)</f>
        <v>0.67500000000000004</v>
      </c>
      <c r="AS24" s="63"/>
      <c r="AT24" s="63"/>
      <c r="AZ24" s="6" t="s">
        <v>148</v>
      </c>
      <c r="BA24" s="2">
        <v>403201302</v>
      </c>
      <c r="BB24" s="6" t="s">
        <v>89</v>
      </c>
      <c r="BC24" s="2" t="s">
        <v>149</v>
      </c>
      <c r="BD24" s="2">
        <f>VLOOKUP(BA24,'[1]1403_11_ST'!B:B,1,FALSE)</f>
        <v>403201302</v>
      </c>
    </row>
    <row r="25" spans="1:71" ht="24.95" customHeight="1">
      <c r="A25" s="58">
        <v>24</v>
      </c>
      <c r="B25" s="59">
        <v>403820538</v>
      </c>
      <c r="C25" s="60" t="s">
        <v>150</v>
      </c>
      <c r="D25" s="64"/>
      <c r="E25" s="61"/>
      <c r="F25" s="62" t="s">
        <v>100</v>
      </c>
      <c r="G25" s="61" t="s">
        <v>41</v>
      </c>
      <c r="H25" s="61">
        <v>80</v>
      </c>
      <c r="I25" s="63" t="s">
        <v>41</v>
      </c>
      <c r="J25" s="63">
        <v>75</v>
      </c>
      <c r="K25" s="63">
        <v>100</v>
      </c>
      <c r="L25" s="63">
        <v>100</v>
      </c>
      <c r="M25" s="63" t="s">
        <v>41</v>
      </c>
      <c r="N25" s="63"/>
      <c r="O25" s="63"/>
      <c r="P25" s="63">
        <v>5</v>
      </c>
      <c r="Q25" s="63">
        <v>12</v>
      </c>
      <c r="R25" s="63">
        <v>19</v>
      </c>
      <c r="S25" s="63" t="s">
        <v>42</v>
      </c>
      <c r="T25" s="63"/>
      <c r="U25" s="64" t="s">
        <v>43</v>
      </c>
      <c r="V25" s="64" t="s">
        <v>55</v>
      </c>
      <c r="W25" s="61"/>
      <c r="X25" s="61"/>
      <c r="Y25" s="61"/>
      <c r="Z25" s="65"/>
      <c r="AA25" s="63"/>
      <c r="AB25" s="64"/>
      <c r="AC25" s="64"/>
      <c r="AD25" s="66"/>
      <c r="AE25" s="64"/>
      <c r="AF25" s="67"/>
      <c r="AG25" s="63"/>
      <c r="AH25" s="63"/>
      <c r="AI25" s="63"/>
      <c r="AJ25" s="63"/>
      <c r="AK25" s="63">
        <f>SUM(G25:N25)</f>
        <v>355</v>
      </c>
      <c r="AL25" s="63">
        <f>COUNTA(O25:Y25)</f>
        <v>6</v>
      </c>
      <c r="AM25" s="69">
        <f>1.8*AL25/8</f>
        <v>1.35</v>
      </c>
      <c r="AN25" s="69">
        <f>1.9*AK25/765</f>
        <v>0.88169934640522873</v>
      </c>
      <c r="AO25" s="68">
        <f>AA25</f>
        <v>0</v>
      </c>
      <c r="AP25" s="63"/>
      <c r="AQ25" s="63"/>
      <c r="AR25" s="70">
        <f>AM25+AN25+AO25+(AP25/10)+(AQ25/5)</f>
        <v>2.2316993464052288</v>
      </c>
      <c r="AS25" s="63"/>
      <c r="AT25" s="63"/>
      <c r="AZ25" s="6" t="s">
        <v>151</v>
      </c>
      <c r="BA25" s="2">
        <v>403820177</v>
      </c>
      <c r="BB25" s="6" t="s">
        <v>113</v>
      </c>
      <c r="BC25" s="2" t="s">
        <v>152</v>
      </c>
      <c r="BD25" s="2">
        <f>VLOOKUP(BA25,'[1]1403_11_ST'!B:B,1,FALSE)</f>
        <v>403820177</v>
      </c>
    </row>
    <row r="26" spans="1:71" ht="24.95" customHeight="1">
      <c r="A26" s="58">
        <v>25</v>
      </c>
      <c r="B26" s="59">
        <v>403205333</v>
      </c>
      <c r="C26" s="60" t="s">
        <v>153</v>
      </c>
      <c r="D26" s="64"/>
      <c r="E26" s="61"/>
      <c r="F26" s="62" t="s">
        <v>40</v>
      </c>
      <c r="G26" s="61" t="s">
        <v>41</v>
      </c>
      <c r="H26" s="61" t="s">
        <v>41</v>
      </c>
      <c r="I26" s="63" t="s">
        <v>41</v>
      </c>
      <c r="J26" s="63" t="s">
        <v>41</v>
      </c>
      <c r="K26" s="63" t="s">
        <v>41</v>
      </c>
      <c r="L26" s="63" t="s">
        <v>41</v>
      </c>
      <c r="M26" s="63" t="s">
        <v>41</v>
      </c>
      <c r="N26" s="63"/>
      <c r="O26" s="63"/>
      <c r="P26" s="63"/>
      <c r="Q26" s="63">
        <v>12</v>
      </c>
      <c r="R26" s="63" t="s">
        <v>72</v>
      </c>
      <c r="S26" s="63" t="s">
        <v>42</v>
      </c>
      <c r="T26" s="63"/>
      <c r="U26" s="64" t="s">
        <v>43</v>
      </c>
      <c r="V26" s="64" t="s">
        <v>55</v>
      </c>
      <c r="W26" s="61"/>
      <c r="X26" s="61"/>
      <c r="Y26" s="61"/>
      <c r="Z26" s="65"/>
      <c r="AA26" s="63"/>
      <c r="AB26" s="64"/>
      <c r="AC26" s="64"/>
      <c r="AD26" s="66"/>
      <c r="AE26" s="64"/>
      <c r="AF26" s="67"/>
      <c r="AG26" s="63"/>
      <c r="AH26" s="63"/>
      <c r="AI26" s="63"/>
      <c r="AJ26" s="63"/>
      <c r="AK26" s="63">
        <f>SUM(G26:N26)</f>
        <v>0</v>
      </c>
      <c r="AL26" s="63">
        <f>COUNTA(O26:Y26)</f>
        <v>5</v>
      </c>
      <c r="AM26" s="69">
        <f>1.8*AL26/8</f>
        <v>1.125</v>
      </c>
      <c r="AN26" s="69">
        <f>1.9*AK26/765</f>
        <v>0</v>
      </c>
      <c r="AO26" s="68">
        <f>AA26</f>
        <v>0</v>
      </c>
      <c r="AP26" s="63"/>
      <c r="AQ26" s="63"/>
      <c r="AR26" s="70">
        <f>AM26+AN26+AO26+(AP26/10)+(AQ26/5)</f>
        <v>1.125</v>
      </c>
      <c r="AS26" s="63"/>
      <c r="AT26" s="63"/>
      <c r="AZ26" s="6" t="s">
        <v>154</v>
      </c>
      <c r="BA26" s="2">
        <v>402800245</v>
      </c>
      <c r="BB26" s="6" t="s">
        <v>113</v>
      </c>
      <c r="BC26" s="2" t="s">
        <v>155</v>
      </c>
      <c r="BD26" s="2">
        <f>VLOOKUP(BA26,'[1]1403_11_ST'!B:B,1,FALSE)</f>
        <v>402800245</v>
      </c>
    </row>
    <row r="27" spans="1:71" ht="24.95" customHeight="1">
      <c r="A27" s="58">
        <v>26</v>
      </c>
      <c r="B27" s="59">
        <v>403473426</v>
      </c>
      <c r="C27" s="60" t="s">
        <v>156</v>
      </c>
      <c r="D27" s="64"/>
      <c r="E27" s="61"/>
      <c r="F27" s="62" t="s">
        <v>40</v>
      </c>
      <c r="G27" s="61" t="s">
        <v>49</v>
      </c>
      <c r="H27" s="61" t="s">
        <v>49</v>
      </c>
      <c r="I27" s="63" t="s">
        <v>49</v>
      </c>
      <c r="J27" s="63" t="s">
        <v>49</v>
      </c>
      <c r="K27" s="63" t="s">
        <v>49</v>
      </c>
      <c r="L27" s="63" t="s">
        <v>49</v>
      </c>
      <c r="M27" s="63" t="s">
        <v>49</v>
      </c>
      <c r="N27" s="63"/>
      <c r="O27" s="63"/>
      <c r="P27" s="63"/>
      <c r="Q27" s="63"/>
      <c r="R27" s="63"/>
      <c r="S27" s="63"/>
      <c r="T27" s="63"/>
      <c r="U27" s="64"/>
      <c r="V27" s="64"/>
      <c r="W27" s="61"/>
      <c r="X27" s="61"/>
      <c r="Y27" s="61"/>
      <c r="Z27" s="65"/>
      <c r="AA27" s="63"/>
      <c r="AB27" s="64"/>
      <c r="AC27" s="64"/>
      <c r="AD27" s="66"/>
      <c r="AE27" s="64"/>
      <c r="AF27" s="67"/>
      <c r="AG27" s="63"/>
      <c r="AH27" s="63"/>
      <c r="AI27" s="63"/>
      <c r="AJ27" s="63"/>
      <c r="AK27" s="63">
        <f>SUM(G27:N27)</f>
        <v>0</v>
      </c>
      <c r="AL27" s="63">
        <f>COUNTA(O27:Y27)</f>
        <v>0</v>
      </c>
      <c r="AM27" s="69">
        <f>1.8*AL27/8</f>
        <v>0</v>
      </c>
      <c r="AN27" s="69">
        <f>1.9*AK27/765</f>
        <v>0</v>
      </c>
      <c r="AO27" s="68">
        <f>AA27</f>
        <v>0</v>
      </c>
      <c r="AP27" s="63"/>
      <c r="AQ27" s="63"/>
      <c r="AR27" s="70">
        <f>AM27+AN27+AO27+(AP27/10)+(AQ27/5)</f>
        <v>0</v>
      </c>
      <c r="AS27" s="63"/>
      <c r="AT27" s="63"/>
      <c r="AZ27" s="22" t="s">
        <v>43</v>
      </c>
      <c r="BA27" s="23">
        <v>402820135</v>
      </c>
      <c r="BB27" s="22" t="s">
        <v>157</v>
      </c>
      <c r="BC27" s="23" t="s">
        <v>158</v>
      </c>
      <c r="BD27" s="23" t="e">
        <f>VLOOKUP(BA27,'[1]1403_11_ST'!B:B,1,FALSE)</f>
        <v>#N/A</v>
      </c>
    </row>
    <row r="28" spans="1:71" ht="24.95" customHeight="1">
      <c r="A28" s="58">
        <v>27</v>
      </c>
      <c r="B28" s="59">
        <v>403820433</v>
      </c>
      <c r="C28" s="60" t="s">
        <v>159</v>
      </c>
      <c r="D28" s="64"/>
      <c r="E28" s="61"/>
      <c r="F28" s="62" t="s">
        <v>40</v>
      </c>
      <c r="G28" s="61" t="s">
        <v>41</v>
      </c>
      <c r="H28" s="61" t="s">
        <v>41</v>
      </c>
      <c r="I28" s="63" t="s">
        <v>41</v>
      </c>
      <c r="J28" s="63">
        <v>100</v>
      </c>
      <c r="K28" s="63">
        <v>175</v>
      </c>
      <c r="L28" s="63">
        <v>75</v>
      </c>
      <c r="M28" s="63" t="s">
        <v>41</v>
      </c>
      <c r="N28" s="63"/>
      <c r="O28" s="63">
        <v>28</v>
      </c>
      <c r="P28" s="63">
        <v>5</v>
      </c>
      <c r="Q28" s="63">
        <v>12</v>
      </c>
      <c r="R28" s="63">
        <v>19</v>
      </c>
      <c r="S28" s="63" t="s">
        <v>42</v>
      </c>
      <c r="T28" s="63"/>
      <c r="U28" s="75" t="s">
        <v>43</v>
      </c>
      <c r="V28" s="64" t="s">
        <v>55</v>
      </c>
      <c r="W28" s="61"/>
      <c r="X28" s="61"/>
      <c r="Y28" s="61"/>
      <c r="Z28" s="63" t="s">
        <v>160</v>
      </c>
      <c r="AA28" s="63"/>
      <c r="AB28" s="64"/>
      <c r="AC28" s="64"/>
      <c r="AD28" s="66"/>
      <c r="AE28" s="64"/>
      <c r="AF28" s="67"/>
      <c r="AG28" s="63"/>
      <c r="AH28" s="63"/>
      <c r="AI28" s="63"/>
      <c r="AJ28" s="63"/>
      <c r="AK28" s="63">
        <f>SUM(G28:N28)</f>
        <v>350</v>
      </c>
      <c r="AL28" s="63">
        <f>COUNTA(O28:Y28)</f>
        <v>7</v>
      </c>
      <c r="AM28" s="69">
        <f>1.8*AL28/8</f>
        <v>1.575</v>
      </c>
      <c r="AN28" s="69">
        <f>1.9*AK28/765</f>
        <v>0.86928104575163401</v>
      </c>
      <c r="AO28" s="68">
        <f>AA28</f>
        <v>0</v>
      </c>
      <c r="AP28" s="63"/>
      <c r="AQ28" s="63"/>
      <c r="AR28" s="70">
        <f>AM28+AN28+AO28+(AP28/10)+(AQ28/5)</f>
        <v>2.4442810457516337</v>
      </c>
      <c r="AS28" s="63"/>
      <c r="AT28" s="63"/>
      <c r="AZ28" s="6" t="s">
        <v>161</v>
      </c>
      <c r="BA28" s="2">
        <v>403473266</v>
      </c>
      <c r="BB28" s="6" t="s">
        <v>162</v>
      </c>
      <c r="BC28" s="2" t="s">
        <v>163</v>
      </c>
      <c r="BD28" s="2">
        <f>VLOOKUP(BA28,'[1]1403_11_ST'!B:B,1,FALSE)</f>
        <v>403473266</v>
      </c>
    </row>
    <row r="29" spans="1:71" ht="24.95" customHeight="1">
      <c r="A29" s="58">
        <v>28</v>
      </c>
      <c r="B29" s="59">
        <v>402800405</v>
      </c>
      <c r="C29" s="60" t="s">
        <v>164</v>
      </c>
      <c r="D29" s="64"/>
      <c r="E29" s="61"/>
      <c r="F29" s="62"/>
      <c r="G29" s="61">
        <v>80</v>
      </c>
      <c r="H29" s="61" t="s">
        <v>41</v>
      </c>
      <c r="I29" s="63" t="s">
        <v>41</v>
      </c>
      <c r="J29" s="63">
        <v>60</v>
      </c>
      <c r="K29" s="63" t="s">
        <v>49</v>
      </c>
      <c r="L29" s="63" t="s">
        <v>49</v>
      </c>
      <c r="M29" s="63" t="s">
        <v>49</v>
      </c>
      <c r="N29" s="63">
        <v>90</v>
      </c>
      <c r="O29" s="63">
        <v>28</v>
      </c>
      <c r="P29" s="63">
        <v>5</v>
      </c>
      <c r="Q29" s="63" t="s">
        <v>80</v>
      </c>
      <c r="R29" s="63" t="s">
        <v>72</v>
      </c>
      <c r="S29" s="63" t="s">
        <v>42</v>
      </c>
      <c r="T29" s="63"/>
      <c r="U29" s="75" t="s">
        <v>43</v>
      </c>
      <c r="V29" s="64" t="s">
        <v>55</v>
      </c>
      <c r="W29" s="61"/>
      <c r="X29" s="61"/>
      <c r="Y29" s="61"/>
      <c r="Z29" s="72" t="s">
        <v>165</v>
      </c>
      <c r="AA29" s="63">
        <v>10</v>
      </c>
      <c r="AB29" s="64"/>
      <c r="AC29" s="64"/>
      <c r="AD29" s="66"/>
      <c r="AE29" s="64"/>
      <c r="AF29" s="67"/>
      <c r="AG29" s="63"/>
      <c r="AH29" s="63"/>
      <c r="AI29" s="63"/>
      <c r="AJ29" s="63"/>
      <c r="AK29" s="63">
        <f>SUM(G29:N29)</f>
        <v>230</v>
      </c>
      <c r="AL29" s="63">
        <f>COUNTA(O29:Y29)</f>
        <v>7</v>
      </c>
      <c r="AM29" s="69">
        <f>1.8*AL29/8</f>
        <v>1.575</v>
      </c>
      <c r="AN29" s="69">
        <f>1.9*AK29/765</f>
        <v>0.57124183006535945</v>
      </c>
      <c r="AO29" s="68">
        <f>AA29</f>
        <v>10</v>
      </c>
      <c r="AP29" s="63">
        <v>13.25</v>
      </c>
      <c r="AQ29" s="63"/>
      <c r="AR29" s="70">
        <f>AM29+AN29+AO29+(AP29/10)+(AQ29/5)</f>
        <v>13.47124183006536</v>
      </c>
      <c r="AS29" s="63"/>
      <c r="AT29" s="63"/>
      <c r="AZ29" s="6" t="s">
        <v>166</v>
      </c>
      <c r="BA29" s="2">
        <v>403206064</v>
      </c>
      <c r="BB29" s="6" t="s">
        <v>167</v>
      </c>
      <c r="BC29" s="2" t="s">
        <v>168</v>
      </c>
      <c r="BD29" s="2">
        <f>VLOOKUP(BA29,'[1]1403_11_ST'!B:B,1,FALSE)</f>
        <v>403206064</v>
      </c>
    </row>
    <row r="30" spans="1:71" ht="24.95" customHeight="1">
      <c r="A30" s="58">
        <v>29</v>
      </c>
      <c r="B30" s="59">
        <v>403205173</v>
      </c>
      <c r="C30" s="60" t="s">
        <v>169</v>
      </c>
      <c r="D30" s="64"/>
      <c r="E30" s="61"/>
      <c r="F30" s="62" t="s">
        <v>61</v>
      </c>
      <c r="G30" s="61" t="s">
        <v>49</v>
      </c>
      <c r="H30" s="61" t="s">
        <v>41</v>
      </c>
      <c r="I30" s="63" t="s">
        <v>41</v>
      </c>
      <c r="J30" s="63" t="s">
        <v>41</v>
      </c>
      <c r="K30" s="63">
        <v>100</v>
      </c>
      <c r="L30" s="63">
        <v>100</v>
      </c>
      <c r="M30" s="63">
        <v>195</v>
      </c>
      <c r="N30" s="63"/>
      <c r="O30" s="63">
        <v>28</v>
      </c>
      <c r="P30" s="63"/>
      <c r="Q30" s="63">
        <v>12</v>
      </c>
      <c r="R30" s="63" t="s">
        <v>72</v>
      </c>
      <c r="S30" s="63"/>
      <c r="T30" s="63"/>
      <c r="U30" s="64" t="s">
        <v>43</v>
      </c>
      <c r="V30" s="64" t="s">
        <v>55</v>
      </c>
      <c r="W30" s="61"/>
      <c r="X30" s="61"/>
      <c r="Y30" s="61"/>
      <c r="Z30" s="65"/>
      <c r="AA30" s="63"/>
      <c r="AB30" s="64"/>
      <c r="AC30" s="64"/>
      <c r="AD30" s="66"/>
      <c r="AE30" s="64"/>
      <c r="AF30" s="67"/>
      <c r="AG30" s="63"/>
      <c r="AH30" s="63"/>
      <c r="AI30" s="63"/>
      <c r="AJ30" s="63"/>
      <c r="AK30" s="63">
        <f>SUM(G30:N30)</f>
        <v>395</v>
      </c>
      <c r="AL30" s="63">
        <f>COUNTA(O30:Y30)</f>
        <v>5</v>
      </c>
      <c r="AM30" s="69">
        <f>1.8*AL30/8</f>
        <v>1.125</v>
      </c>
      <c r="AN30" s="69">
        <f>1.9*AK30/765</f>
        <v>0.98104575163398688</v>
      </c>
      <c r="AO30" s="68">
        <f>AA30</f>
        <v>0</v>
      </c>
      <c r="AP30" s="63"/>
      <c r="AQ30" s="63"/>
      <c r="AR30" s="70">
        <f>AM30+AN30+AO30+(AP30/10)+(AQ30/5)</f>
        <v>2.106045751633987</v>
      </c>
      <c r="AS30" s="63"/>
      <c r="AT30" s="63"/>
      <c r="AZ30" s="6" t="s">
        <v>170</v>
      </c>
      <c r="BA30" s="2">
        <v>403201665</v>
      </c>
      <c r="BB30" s="6" t="s">
        <v>171</v>
      </c>
      <c r="BC30" s="2" t="s">
        <v>172</v>
      </c>
      <c r="BD30" s="2">
        <f>VLOOKUP(BA30,'[1]1403_11_ST'!B:B,1,FALSE)</f>
        <v>403201665</v>
      </c>
    </row>
    <row r="31" spans="1:71" ht="24.95" customHeight="1">
      <c r="A31" s="58">
        <v>30</v>
      </c>
      <c r="B31" s="59">
        <v>400806691</v>
      </c>
      <c r="C31" s="60" t="s">
        <v>173</v>
      </c>
      <c r="D31" s="64"/>
      <c r="E31" s="61"/>
      <c r="F31" s="62"/>
      <c r="G31" s="61">
        <v>60</v>
      </c>
      <c r="H31" s="61" t="s">
        <v>41</v>
      </c>
      <c r="I31" s="63" t="s">
        <v>41</v>
      </c>
      <c r="J31" s="63" t="s">
        <v>41</v>
      </c>
      <c r="K31" s="63"/>
      <c r="L31" s="63"/>
      <c r="M31" s="63"/>
      <c r="N31" s="63"/>
      <c r="O31" s="63"/>
      <c r="P31" s="63"/>
      <c r="Q31" s="63"/>
      <c r="R31" s="63"/>
      <c r="S31" s="63" t="s">
        <v>42</v>
      </c>
      <c r="T31" s="63"/>
      <c r="U31" s="64" t="s">
        <v>43</v>
      </c>
      <c r="V31" s="64" t="s">
        <v>55</v>
      </c>
      <c r="W31" s="61"/>
      <c r="X31" s="61"/>
      <c r="Y31" s="61"/>
      <c r="Z31" s="65"/>
      <c r="AA31" s="63">
        <v>6</v>
      </c>
      <c r="AB31" s="64"/>
      <c r="AC31" s="64"/>
      <c r="AD31" s="66"/>
      <c r="AE31" s="64"/>
      <c r="AF31" s="67"/>
      <c r="AG31" s="63"/>
      <c r="AH31" s="63"/>
      <c r="AI31" s="63"/>
      <c r="AJ31" s="63"/>
      <c r="AK31" s="63">
        <f>SUM(G31:N31)</f>
        <v>60</v>
      </c>
      <c r="AL31" s="63">
        <f>COUNTA(O31:Y31)</f>
        <v>3</v>
      </c>
      <c r="AM31" s="69">
        <f>1.8*AL31/8</f>
        <v>0.67500000000000004</v>
      </c>
      <c r="AN31" s="69">
        <f>1.9*AK31/765</f>
        <v>0.14901960784313725</v>
      </c>
      <c r="AO31" s="68">
        <f>AA31</f>
        <v>6</v>
      </c>
      <c r="AP31" s="63">
        <v>9.5</v>
      </c>
      <c r="AQ31" s="63"/>
      <c r="AR31" s="70">
        <f>AM31+AN31+AO31+(AP31/10)+(AQ31/5)</f>
        <v>7.7740196078431376</v>
      </c>
      <c r="AS31" s="63"/>
      <c r="AT31" s="63"/>
      <c r="AZ31" s="6"/>
      <c r="BB31" s="6"/>
      <c r="BD31" s="2" t="e">
        <f>VLOOKUP(BA31,'[1]1403_11_ST'!B:B,1,FALSE)</f>
        <v>#N/A</v>
      </c>
    </row>
    <row r="32" spans="1:71" ht="24.95" customHeight="1">
      <c r="A32" s="58">
        <v>31</v>
      </c>
      <c r="B32" s="59">
        <v>403820208</v>
      </c>
      <c r="C32" s="60" t="s">
        <v>174</v>
      </c>
      <c r="D32" s="64"/>
      <c r="E32" s="61"/>
      <c r="F32" s="62" t="s">
        <v>40</v>
      </c>
      <c r="G32" s="61" t="s">
        <v>49</v>
      </c>
      <c r="H32" s="61" t="s">
        <v>49</v>
      </c>
      <c r="I32" s="63" t="s">
        <v>49</v>
      </c>
      <c r="J32" s="63" t="s">
        <v>49</v>
      </c>
      <c r="K32" s="63" t="s">
        <v>49</v>
      </c>
      <c r="L32" s="63" t="s">
        <v>41</v>
      </c>
      <c r="M32" s="63" t="s">
        <v>49</v>
      </c>
      <c r="N32" s="63"/>
      <c r="O32" s="63"/>
      <c r="P32" s="63"/>
      <c r="Q32" s="63"/>
      <c r="R32" s="63">
        <v>19</v>
      </c>
      <c r="S32" s="63"/>
      <c r="T32" s="63"/>
      <c r="U32" s="64"/>
      <c r="V32" s="64"/>
      <c r="W32" s="61"/>
      <c r="X32" s="61"/>
      <c r="Y32" s="61"/>
      <c r="Z32" s="65"/>
      <c r="AA32" s="63"/>
      <c r="AB32" s="64"/>
      <c r="AC32" s="64"/>
      <c r="AD32" s="66"/>
      <c r="AE32" s="64"/>
      <c r="AF32" s="67"/>
      <c r="AG32" s="63"/>
      <c r="AH32" s="63"/>
      <c r="AI32" s="63"/>
      <c r="AJ32" s="63"/>
      <c r="AK32" s="63">
        <f>SUM(G32:N32)</f>
        <v>0</v>
      </c>
      <c r="AL32" s="63">
        <f>COUNTA(O32:Y32)</f>
        <v>1</v>
      </c>
      <c r="AM32" s="69">
        <f>1.8*AL32/8</f>
        <v>0.22500000000000001</v>
      </c>
      <c r="AN32" s="69">
        <f>1.9*AK32/765</f>
        <v>0</v>
      </c>
      <c r="AO32" s="68">
        <f>AA32</f>
        <v>0</v>
      </c>
      <c r="AP32" s="63"/>
      <c r="AQ32" s="63"/>
      <c r="AR32" s="70">
        <f>AM32+AN32+AO32+(AP32/10)+(AQ32/5)</f>
        <v>0.22500000000000001</v>
      </c>
      <c r="AS32" s="63"/>
      <c r="AT32" s="63"/>
      <c r="AZ32" s="33" t="s">
        <v>175</v>
      </c>
      <c r="BA32" s="33"/>
      <c r="BB32" s="33"/>
      <c r="BC32" s="33"/>
      <c r="BD32" s="33"/>
      <c r="BE32" s="33"/>
      <c r="BF32" s="33"/>
      <c r="BG32" s="33"/>
      <c r="BH32" s="33"/>
      <c r="BI32" s="33"/>
      <c r="BJ32" s="33"/>
      <c r="BK32" s="33"/>
      <c r="BL32" s="33"/>
      <c r="BM32" s="33"/>
      <c r="BN32" s="33"/>
      <c r="BO32" s="33"/>
      <c r="BP32" s="33"/>
      <c r="BQ32" s="33"/>
      <c r="BR32" s="33"/>
      <c r="BS32" s="33"/>
    </row>
    <row r="33" spans="1:71" ht="24.95" customHeight="1">
      <c r="A33" s="58">
        <v>32</v>
      </c>
      <c r="B33" s="59">
        <v>403201302</v>
      </c>
      <c r="C33" s="60" t="s">
        <v>176</v>
      </c>
      <c r="D33" s="64"/>
      <c r="E33" s="61"/>
      <c r="F33" s="62" t="s">
        <v>40</v>
      </c>
      <c r="G33" s="61" t="s">
        <v>41</v>
      </c>
      <c r="H33" s="61" t="s">
        <v>41</v>
      </c>
      <c r="I33" s="63" t="s">
        <v>41</v>
      </c>
      <c r="J33" s="63">
        <v>100</v>
      </c>
      <c r="K33" s="63">
        <v>100</v>
      </c>
      <c r="L33" s="63">
        <v>100</v>
      </c>
      <c r="M33" s="63">
        <v>60</v>
      </c>
      <c r="N33" s="63"/>
      <c r="O33" s="63">
        <v>28</v>
      </c>
      <c r="P33" s="63">
        <v>5</v>
      </c>
      <c r="Q33" s="63">
        <v>12</v>
      </c>
      <c r="R33" s="63">
        <v>19</v>
      </c>
      <c r="S33" s="63" t="s">
        <v>42</v>
      </c>
      <c r="T33" s="63"/>
      <c r="U33" s="64" t="s">
        <v>43</v>
      </c>
      <c r="V33" s="64" t="s">
        <v>55</v>
      </c>
      <c r="W33" s="61"/>
      <c r="X33" s="61"/>
      <c r="Y33" s="61"/>
      <c r="Z33" s="65"/>
      <c r="AA33" s="63"/>
      <c r="AB33" s="64"/>
      <c r="AC33" s="64"/>
      <c r="AD33" s="66"/>
      <c r="AE33" s="64"/>
      <c r="AF33" s="67"/>
      <c r="AG33" s="63"/>
      <c r="AH33" s="63"/>
      <c r="AI33" s="63"/>
      <c r="AJ33" s="63"/>
      <c r="AK33" s="63">
        <f>SUM(G33:N33)</f>
        <v>360</v>
      </c>
      <c r="AL33" s="63">
        <f>COUNTA(O33:Y33)</f>
        <v>7</v>
      </c>
      <c r="AM33" s="69">
        <f>1.8*AL33/8</f>
        <v>1.575</v>
      </c>
      <c r="AN33" s="69">
        <f>1.9*AK33/765</f>
        <v>0.89411764705882357</v>
      </c>
      <c r="AO33" s="68">
        <f>AA33</f>
        <v>0</v>
      </c>
      <c r="AP33" s="63"/>
      <c r="AQ33" s="63"/>
      <c r="AR33" s="70">
        <f>AM33+AN33+AO33+(AP33/10)+(AQ33/5)</f>
        <v>2.4691176470588236</v>
      </c>
      <c r="AS33" s="63"/>
      <c r="AT33" s="63"/>
      <c r="AY33" s="14">
        <v>0.55208333333333337</v>
      </c>
      <c r="AZ33" s="34"/>
      <c r="BA33" s="34" t="s">
        <v>46</v>
      </c>
      <c r="BB33" s="34" t="s">
        <v>47</v>
      </c>
      <c r="BC33" s="34" t="s">
        <v>6</v>
      </c>
      <c r="BD33" s="34"/>
      <c r="BE33" s="34"/>
      <c r="BF33" s="34"/>
      <c r="BG33" s="34"/>
      <c r="BH33" s="34"/>
      <c r="BI33" s="34"/>
      <c r="BJ33" s="34"/>
      <c r="BK33" s="34"/>
      <c r="BL33" s="34"/>
      <c r="BM33" s="34"/>
      <c r="BN33" s="34"/>
      <c r="BO33" s="34"/>
      <c r="BP33" s="34"/>
      <c r="BQ33" s="34"/>
      <c r="BR33" s="34"/>
      <c r="BS33" s="34"/>
    </row>
    <row r="34" spans="1:71" ht="24.95" customHeight="1">
      <c r="A34" s="58">
        <v>33</v>
      </c>
      <c r="B34" s="59">
        <v>403820177</v>
      </c>
      <c r="C34" s="60" t="s">
        <v>177</v>
      </c>
      <c r="D34" s="64"/>
      <c r="E34" s="61"/>
      <c r="F34" s="62" t="s">
        <v>40</v>
      </c>
      <c r="G34" s="61" t="s">
        <v>41</v>
      </c>
      <c r="H34" s="61" t="s">
        <v>41</v>
      </c>
      <c r="I34" s="63" t="s">
        <v>41</v>
      </c>
      <c r="J34" s="63" t="s">
        <v>41</v>
      </c>
      <c r="K34" s="63" t="s">
        <v>41</v>
      </c>
      <c r="L34" s="63" t="s">
        <v>41</v>
      </c>
      <c r="M34" s="63">
        <v>99</v>
      </c>
      <c r="N34" s="63"/>
      <c r="O34" s="63">
        <v>28</v>
      </c>
      <c r="P34" s="63">
        <v>5</v>
      </c>
      <c r="Q34" s="63">
        <v>12</v>
      </c>
      <c r="R34" s="63">
        <v>19</v>
      </c>
      <c r="S34" s="63"/>
      <c r="T34" s="63"/>
      <c r="U34" s="64" t="s">
        <v>43</v>
      </c>
      <c r="V34" s="64" t="s">
        <v>55</v>
      </c>
      <c r="W34" s="61"/>
      <c r="X34" s="61"/>
      <c r="Y34" s="61"/>
      <c r="Z34" s="65"/>
      <c r="AA34" s="63"/>
      <c r="AB34" s="64"/>
      <c r="AC34" s="64"/>
      <c r="AD34" s="66"/>
      <c r="AE34" s="64"/>
      <c r="AF34" s="67"/>
      <c r="AG34" s="63"/>
      <c r="AH34" s="63"/>
      <c r="AI34" s="63"/>
      <c r="AJ34" s="63"/>
      <c r="AK34" s="63">
        <f>SUM(G34:N34)</f>
        <v>99</v>
      </c>
      <c r="AL34" s="63">
        <f>COUNTA(O34:Y34)</f>
        <v>6</v>
      </c>
      <c r="AM34" s="69">
        <f>1.8*AL34/8</f>
        <v>1.35</v>
      </c>
      <c r="AN34" s="69">
        <f>1.9*AK34/765</f>
        <v>0.24588235294117647</v>
      </c>
      <c r="AO34" s="68">
        <f>AA34</f>
        <v>0</v>
      </c>
      <c r="AP34" s="63"/>
      <c r="AQ34" s="63"/>
      <c r="AR34" s="70">
        <f>AM34+AN34+AO34+(AP34/10)+(AQ34/5)</f>
        <v>1.5958823529411765</v>
      </c>
      <c r="AS34" s="63"/>
      <c r="AT34" s="63"/>
      <c r="AZ34" s="35">
        <v>1</v>
      </c>
      <c r="BA34" s="35">
        <v>403820458</v>
      </c>
      <c r="BB34" s="35" t="s">
        <v>178</v>
      </c>
      <c r="BC34" s="35" t="s">
        <v>179</v>
      </c>
      <c r="BD34" s="2">
        <f>VLOOKUP(BA34,'[1]1403_11_ST'!B:B,1,FALSE)</f>
        <v>403820458</v>
      </c>
      <c r="BE34" s="35"/>
      <c r="BF34" s="35"/>
      <c r="BG34" s="35"/>
      <c r="BH34" s="35"/>
      <c r="BI34" s="35"/>
      <c r="BJ34" s="35"/>
      <c r="BK34" s="35"/>
      <c r="BL34" s="35"/>
      <c r="BM34" s="35"/>
      <c r="BN34" s="35"/>
      <c r="BO34" s="35"/>
      <c r="BP34" s="35"/>
      <c r="BQ34" s="35"/>
      <c r="BR34" s="35"/>
      <c r="BS34" s="35"/>
    </row>
    <row r="35" spans="1:71" ht="24.95" customHeight="1">
      <c r="A35" s="58">
        <v>34</v>
      </c>
      <c r="B35" s="59">
        <v>402800245</v>
      </c>
      <c r="C35" s="60" t="s">
        <v>180</v>
      </c>
      <c r="D35" s="64"/>
      <c r="E35" s="61"/>
      <c r="F35" s="62" t="s">
        <v>40</v>
      </c>
      <c r="G35" s="61" t="s">
        <v>41</v>
      </c>
      <c r="H35" s="61" t="s">
        <v>41</v>
      </c>
      <c r="I35" s="63">
        <v>80</v>
      </c>
      <c r="J35" s="63">
        <v>80</v>
      </c>
      <c r="K35" s="63" t="s">
        <v>41</v>
      </c>
      <c r="L35" s="63" t="s">
        <v>41</v>
      </c>
      <c r="M35" s="63">
        <v>100</v>
      </c>
      <c r="N35" s="63"/>
      <c r="O35" s="63"/>
      <c r="P35" s="63">
        <v>5</v>
      </c>
      <c r="Q35" s="63" t="s">
        <v>80</v>
      </c>
      <c r="R35" s="63">
        <v>19</v>
      </c>
      <c r="S35" s="63" t="s">
        <v>42</v>
      </c>
      <c r="T35" s="63"/>
      <c r="U35" s="64" t="s">
        <v>43</v>
      </c>
      <c r="V35" s="64" t="s">
        <v>55</v>
      </c>
      <c r="W35" s="61"/>
      <c r="X35" s="61"/>
      <c r="Y35" s="61"/>
      <c r="Z35" s="72" t="s">
        <v>181</v>
      </c>
      <c r="AA35" s="63"/>
      <c r="AB35" s="64"/>
      <c r="AC35" s="64"/>
      <c r="AD35" s="66"/>
      <c r="AE35" s="64"/>
      <c r="AF35" s="67"/>
      <c r="AG35" s="63"/>
      <c r="AH35" s="63"/>
      <c r="AI35" s="63"/>
      <c r="AJ35" s="63"/>
      <c r="AK35" s="63">
        <f>SUM(G35:N35)</f>
        <v>260</v>
      </c>
      <c r="AL35" s="63">
        <f>COUNTA(O35:Y35)</f>
        <v>6</v>
      </c>
      <c r="AM35" s="69">
        <f>1.8*AL35/8</f>
        <v>1.35</v>
      </c>
      <c r="AN35" s="69">
        <f>1.9*AK35/765</f>
        <v>0.64575163398692814</v>
      </c>
      <c r="AO35" s="68">
        <f>AA35</f>
        <v>0</v>
      </c>
      <c r="AP35" s="63"/>
      <c r="AQ35" s="63"/>
      <c r="AR35" s="70">
        <f>AM35+AN35+AO35+(AP35/10)+(AQ35/5)</f>
        <v>1.9957516339869281</v>
      </c>
      <c r="AS35" s="63"/>
      <c r="AT35" s="63"/>
      <c r="AZ35" s="35">
        <v>2</v>
      </c>
      <c r="BA35" s="35">
        <v>403820587</v>
      </c>
      <c r="BB35" s="35" t="s">
        <v>182</v>
      </c>
      <c r="BC35" s="35" t="s">
        <v>183</v>
      </c>
      <c r="BD35" s="2">
        <f>VLOOKUP(BA35,'[1]1403_11_ST'!B:B,1,FALSE)</f>
        <v>403820587</v>
      </c>
      <c r="BE35" s="35"/>
      <c r="BF35" s="35"/>
      <c r="BG35" s="35"/>
      <c r="BH35" s="35"/>
      <c r="BI35" s="35"/>
      <c r="BJ35" s="35"/>
      <c r="BK35" s="35"/>
      <c r="BL35" s="35"/>
      <c r="BM35" s="35"/>
      <c r="BN35" s="35"/>
      <c r="BO35" s="35"/>
      <c r="BP35" s="35"/>
      <c r="BQ35" s="35"/>
      <c r="BR35" s="35"/>
      <c r="BS35" s="35"/>
    </row>
    <row r="36" spans="1:71" ht="24.95" customHeight="1">
      <c r="A36" s="58">
        <v>35</v>
      </c>
      <c r="B36" s="59">
        <v>402820135</v>
      </c>
      <c r="C36" s="60" t="s">
        <v>184</v>
      </c>
      <c r="D36" s="64"/>
      <c r="E36" s="61"/>
      <c r="F36" s="62"/>
      <c r="G36" s="61" t="s">
        <v>41</v>
      </c>
      <c r="H36" s="61" t="s">
        <v>41</v>
      </c>
      <c r="I36" s="63" t="s">
        <v>41</v>
      </c>
      <c r="J36" s="63" t="s">
        <v>41</v>
      </c>
      <c r="K36" s="63" t="s">
        <v>41</v>
      </c>
      <c r="L36" s="63"/>
      <c r="M36" s="63"/>
      <c r="N36" s="63"/>
      <c r="O36" s="63"/>
      <c r="P36" s="63"/>
      <c r="Q36" s="63"/>
      <c r="R36" s="63" t="s">
        <v>72</v>
      </c>
      <c r="S36" s="63"/>
      <c r="T36" s="63"/>
      <c r="U36" s="64"/>
      <c r="V36" s="64"/>
      <c r="W36" s="61"/>
      <c r="X36" s="61"/>
      <c r="Y36" s="61"/>
      <c r="Z36" s="65"/>
      <c r="AA36" s="63"/>
      <c r="AB36" s="64"/>
      <c r="AC36" s="64"/>
      <c r="AD36" s="66"/>
      <c r="AE36" s="64"/>
      <c r="AF36" s="67"/>
      <c r="AG36" s="63"/>
      <c r="AH36" s="63"/>
      <c r="AI36" s="63"/>
      <c r="AJ36" s="63"/>
      <c r="AK36" s="63">
        <f>SUM(G36:N36)</f>
        <v>0</v>
      </c>
      <c r="AL36" s="63">
        <f>COUNTA(O36:Y36)</f>
        <v>1</v>
      </c>
      <c r="AM36" s="69">
        <f>1.8*AL36/8</f>
        <v>0.22500000000000001</v>
      </c>
      <c r="AN36" s="69">
        <f>1.9*AK36/765</f>
        <v>0</v>
      </c>
      <c r="AO36" s="68">
        <f>AA36</f>
        <v>0</v>
      </c>
      <c r="AP36" s="63"/>
      <c r="AQ36" s="63"/>
      <c r="AR36" s="70">
        <f>AM36+AN36+AO36+(AP36/10)+(AQ36/5)</f>
        <v>0.22500000000000001</v>
      </c>
      <c r="AS36" s="63"/>
      <c r="AT36" s="63"/>
      <c r="AZ36" s="35">
        <v>3</v>
      </c>
      <c r="BA36" s="35">
        <v>403820997</v>
      </c>
      <c r="BB36" s="35" t="s">
        <v>103</v>
      </c>
      <c r="BC36" s="35" t="s">
        <v>185</v>
      </c>
      <c r="BD36" s="2">
        <f>VLOOKUP(BA36,'[1]1403_11_ST'!B:B,1,FALSE)</f>
        <v>403820997</v>
      </c>
      <c r="BE36" s="35"/>
      <c r="BF36" s="35"/>
      <c r="BG36" s="35"/>
      <c r="BH36" s="35"/>
      <c r="BI36" s="35"/>
      <c r="BJ36" s="35"/>
      <c r="BK36" s="35"/>
      <c r="BL36" s="35"/>
      <c r="BM36" s="35"/>
      <c r="BN36" s="35"/>
      <c r="BO36" s="35"/>
      <c r="BP36" s="35"/>
      <c r="BQ36" s="35"/>
      <c r="BR36" s="35"/>
      <c r="BS36" s="35"/>
    </row>
    <row r="37" spans="1:71" ht="24.95" customHeight="1">
      <c r="A37" s="58">
        <v>36</v>
      </c>
      <c r="B37" s="59">
        <v>403473266</v>
      </c>
      <c r="C37" s="60" t="s">
        <v>186</v>
      </c>
      <c r="D37" s="64"/>
      <c r="E37" s="61"/>
      <c r="F37" s="62"/>
      <c r="G37" s="61" t="s">
        <v>41</v>
      </c>
      <c r="H37" s="61" t="s">
        <v>41</v>
      </c>
      <c r="I37" s="63" t="s">
        <v>41</v>
      </c>
      <c r="J37" s="63" t="s">
        <v>41</v>
      </c>
      <c r="K37" s="63" t="s">
        <v>49</v>
      </c>
      <c r="L37" s="63" t="s">
        <v>49</v>
      </c>
      <c r="M37" s="63" t="s">
        <v>49</v>
      </c>
      <c r="N37" s="63"/>
      <c r="O37" s="63">
        <v>28</v>
      </c>
      <c r="P37" s="63">
        <v>5</v>
      </c>
      <c r="Q37" s="63"/>
      <c r="R37" s="63"/>
      <c r="S37" s="63" t="s">
        <v>42</v>
      </c>
      <c r="T37" s="63"/>
      <c r="U37" s="64" t="s">
        <v>43</v>
      </c>
      <c r="V37" s="64" t="s">
        <v>55</v>
      </c>
      <c r="W37" s="61"/>
      <c r="X37" s="61"/>
      <c r="Y37" s="61"/>
      <c r="Z37" s="65"/>
      <c r="AA37" s="63"/>
      <c r="AB37" s="64"/>
      <c r="AC37" s="64"/>
      <c r="AD37" s="66"/>
      <c r="AE37" s="64"/>
      <c r="AF37" s="67"/>
      <c r="AG37" s="63"/>
      <c r="AH37" s="63"/>
      <c r="AI37" s="63"/>
      <c r="AJ37" s="63"/>
      <c r="AK37" s="63">
        <f>SUM(G37:N37)</f>
        <v>0</v>
      </c>
      <c r="AL37" s="63">
        <f>COUNTA(O37:Y37)</f>
        <v>5</v>
      </c>
      <c r="AM37" s="69">
        <f>1.8*AL37/8</f>
        <v>1.125</v>
      </c>
      <c r="AN37" s="69">
        <f>1.9*AK37/765</f>
        <v>0</v>
      </c>
      <c r="AO37" s="68">
        <f>AA37</f>
        <v>0</v>
      </c>
      <c r="AP37" s="63"/>
      <c r="AQ37" s="63"/>
      <c r="AR37" s="70">
        <f>AM37+AN37+AO37+(AP37/10)+(AQ37/5)</f>
        <v>1.125</v>
      </c>
      <c r="AS37" s="63"/>
      <c r="AT37" s="63"/>
      <c r="AZ37" s="35">
        <v>4</v>
      </c>
      <c r="BA37" s="35">
        <v>403203488</v>
      </c>
      <c r="BB37" s="35" t="s">
        <v>187</v>
      </c>
      <c r="BC37" s="35" t="s">
        <v>188</v>
      </c>
      <c r="BD37" s="2">
        <f>VLOOKUP(BA37,'[1]1403_11_ST'!B:B,1,FALSE)</f>
        <v>403203488</v>
      </c>
      <c r="BE37" s="35"/>
      <c r="BF37" s="35"/>
      <c r="BG37" s="35"/>
      <c r="BH37" s="35"/>
      <c r="BI37" s="35"/>
      <c r="BJ37" s="35"/>
      <c r="BK37" s="35"/>
      <c r="BL37" s="35"/>
      <c r="BM37" s="35"/>
      <c r="BN37" s="35"/>
      <c r="BO37" s="35"/>
      <c r="BP37" s="35"/>
      <c r="BQ37" s="35"/>
      <c r="BR37" s="35"/>
      <c r="BS37" s="35"/>
    </row>
    <row r="38" spans="1:71" ht="24.95" customHeight="1">
      <c r="A38" s="58">
        <v>37</v>
      </c>
      <c r="B38" s="59">
        <v>403820546</v>
      </c>
      <c r="C38" s="60" t="s">
        <v>189</v>
      </c>
      <c r="D38" s="64"/>
      <c r="E38" s="61"/>
      <c r="F38" s="62" t="s">
        <v>100</v>
      </c>
      <c r="G38" s="61">
        <v>90</v>
      </c>
      <c r="H38" s="61" t="s">
        <v>49</v>
      </c>
      <c r="I38" s="63" t="s">
        <v>49</v>
      </c>
      <c r="J38" s="63" t="s">
        <v>49</v>
      </c>
      <c r="K38" s="63">
        <v>95</v>
      </c>
      <c r="L38" s="63">
        <v>95</v>
      </c>
      <c r="M38" s="63" t="s">
        <v>41</v>
      </c>
      <c r="N38" s="63"/>
      <c r="O38" s="63"/>
      <c r="P38" s="63">
        <v>5</v>
      </c>
      <c r="Q38" s="63">
        <v>12</v>
      </c>
      <c r="R38" s="63">
        <v>19</v>
      </c>
      <c r="S38" s="63" t="s">
        <v>42</v>
      </c>
      <c r="T38" s="63"/>
      <c r="U38" s="64" t="s">
        <v>43</v>
      </c>
      <c r="V38" s="64" t="s">
        <v>55</v>
      </c>
      <c r="W38" s="61"/>
      <c r="X38" s="61"/>
      <c r="Y38" s="61"/>
      <c r="Z38" s="65"/>
      <c r="AA38" s="63"/>
      <c r="AB38" s="64"/>
      <c r="AC38" s="64"/>
      <c r="AD38" s="66"/>
      <c r="AE38" s="64"/>
      <c r="AF38" s="67"/>
      <c r="AG38" s="63"/>
      <c r="AH38" s="63"/>
      <c r="AI38" s="63"/>
      <c r="AJ38" s="63"/>
      <c r="AK38" s="63">
        <f>SUM(G38:N38)</f>
        <v>280</v>
      </c>
      <c r="AL38" s="63">
        <f>COUNTA(O38:Y38)</f>
        <v>6</v>
      </c>
      <c r="AM38" s="69">
        <f>1.8*AL38/8</f>
        <v>1.35</v>
      </c>
      <c r="AN38" s="69">
        <f>1.9*AK38/765</f>
        <v>0.69542483660130716</v>
      </c>
      <c r="AO38" s="68">
        <f>AA38</f>
        <v>0</v>
      </c>
      <c r="AP38" s="63"/>
      <c r="AQ38" s="63"/>
      <c r="AR38" s="70">
        <f>AM38+AN38+AO38+(AP38/10)+(AQ38/5)</f>
        <v>2.045424836601307</v>
      </c>
      <c r="AS38" s="63"/>
      <c r="AT38" s="63"/>
      <c r="AZ38" s="35">
        <v>5</v>
      </c>
      <c r="BA38" s="35">
        <v>403800728</v>
      </c>
      <c r="BB38" s="35" t="s">
        <v>190</v>
      </c>
      <c r="BC38" s="35" t="s">
        <v>191</v>
      </c>
      <c r="BD38" s="2">
        <f>VLOOKUP(BA38,'[1]1403_11_ST'!B:B,1,FALSE)</f>
        <v>403800728</v>
      </c>
      <c r="BE38" s="35"/>
      <c r="BF38" s="35"/>
      <c r="BG38" s="35"/>
      <c r="BH38" s="35"/>
      <c r="BI38" s="35"/>
      <c r="BJ38" s="35"/>
      <c r="BK38" s="35"/>
      <c r="BL38" s="35"/>
      <c r="BM38" s="35"/>
      <c r="BN38" s="35"/>
      <c r="BO38" s="35"/>
      <c r="BP38" s="35"/>
      <c r="BQ38" s="35"/>
      <c r="BR38" s="35"/>
      <c r="BS38" s="35"/>
    </row>
    <row r="39" spans="1:71" ht="24.95" customHeight="1">
      <c r="A39" s="58">
        <v>38</v>
      </c>
      <c r="B39" s="59">
        <v>403202363</v>
      </c>
      <c r="C39" s="60" t="s">
        <v>192</v>
      </c>
      <c r="D39" s="64"/>
      <c r="E39" s="61"/>
      <c r="F39" s="62" t="s">
        <v>61</v>
      </c>
      <c r="G39" s="61" t="s">
        <v>49</v>
      </c>
      <c r="H39" s="61" t="s">
        <v>41</v>
      </c>
      <c r="I39" s="63" t="s">
        <v>41</v>
      </c>
      <c r="J39" s="63" t="s">
        <v>41</v>
      </c>
      <c r="K39" s="63" t="s">
        <v>41</v>
      </c>
      <c r="L39" s="63" t="s">
        <v>41</v>
      </c>
      <c r="M39" s="63">
        <v>100</v>
      </c>
      <c r="N39" s="63"/>
      <c r="O39" s="63">
        <v>28</v>
      </c>
      <c r="P39" s="63">
        <v>5</v>
      </c>
      <c r="Q39" s="63">
        <v>12</v>
      </c>
      <c r="R39" s="63"/>
      <c r="S39" s="63"/>
      <c r="T39" s="63"/>
      <c r="U39" s="64"/>
      <c r="V39" s="64"/>
      <c r="W39" s="61"/>
      <c r="X39" s="61"/>
      <c r="Y39" s="61"/>
      <c r="Z39" s="65"/>
      <c r="AA39" s="63">
        <v>10</v>
      </c>
      <c r="AB39" s="64"/>
      <c r="AC39" s="64"/>
      <c r="AD39" s="66"/>
      <c r="AE39" s="64"/>
      <c r="AF39" s="67"/>
      <c r="AG39" s="63"/>
      <c r="AH39" s="63"/>
      <c r="AI39" s="63"/>
      <c r="AJ39" s="63"/>
      <c r="AK39" s="63">
        <f>SUM(G39:N39)</f>
        <v>100</v>
      </c>
      <c r="AL39" s="63">
        <f>COUNTA(O39:Y39)</f>
        <v>3</v>
      </c>
      <c r="AM39" s="69">
        <f>1.8*AL39/8</f>
        <v>0.67500000000000004</v>
      </c>
      <c r="AN39" s="69">
        <f>1.9*AK39/765</f>
        <v>0.24836601307189543</v>
      </c>
      <c r="AO39" s="68">
        <f>AA39</f>
        <v>10</v>
      </c>
      <c r="AP39" s="63"/>
      <c r="AQ39" s="63"/>
      <c r="AR39" s="70">
        <f>AM39+AN39+AO39+(AP39/10)+(AQ39/5)</f>
        <v>10.923366013071895</v>
      </c>
      <c r="AS39" s="63"/>
      <c r="AT39" s="63"/>
      <c r="AZ39" s="35">
        <v>6</v>
      </c>
      <c r="BA39" s="35">
        <v>403202886</v>
      </c>
      <c r="BB39" s="35" t="s">
        <v>93</v>
      </c>
      <c r="BC39" s="35" t="s">
        <v>193</v>
      </c>
      <c r="BD39" s="2">
        <f>VLOOKUP(BA39,'[1]1403_11_ST'!B:B,1,FALSE)</f>
        <v>403202886</v>
      </c>
      <c r="BE39" s="35"/>
      <c r="BF39" s="35"/>
      <c r="BG39" s="35"/>
      <c r="BH39" s="35"/>
      <c r="BI39" s="35"/>
      <c r="BJ39" s="35"/>
      <c r="BK39" s="35"/>
      <c r="BL39" s="35"/>
      <c r="BM39" s="35"/>
      <c r="BN39" s="35"/>
      <c r="BO39" s="35"/>
      <c r="BP39" s="35"/>
      <c r="BQ39" s="35"/>
      <c r="BR39" s="35"/>
      <c r="BS39" s="35"/>
    </row>
    <row r="40" spans="1:71" ht="24.95" customHeight="1">
      <c r="A40" s="58">
        <v>39</v>
      </c>
      <c r="B40" s="59">
        <v>403201665</v>
      </c>
      <c r="C40" s="60" t="s">
        <v>194</v>
      </c>
      <c r="D40" s="64"/>
      <c r="E40" s="61"/>
      <c r="F40" s="62" t="s">
        <v>40</v>
      </c>
      <c r="G40" s="61" t="s">
        <v>41</v>
      </c>
      <c r="H40" s="61" t="s">
        <v>41</v>
      </c>
      <c r="I40" s="63">
        <v>80</v>
      </c>
      <c r="J40" s="63">
        <v>100</v>
      </c>
      <c r="K40" s="63">
        <v>90</v>
      </c>
      <c r="L40" s="63">
        <v>90</v>
      </c>
      <c r="M40" s="63">
        <v>95</v>
      </c>
      <c r="N40" s="63"/>
      <c r="O40" s="63">
        <v>28</v>
      </c>
      <c r="P40" s="63">
        <v>5</v>
      </c>
      <c r="Q40" s="63">
        <v>12</v>
      </c>
      <c r="R40" s="63">
        <v>19</v>
      </c>
      <c r="S40" s="63"/>
      <c r="T40" s="63"/>
      <c r="U40" s="64" t="s">
        <v>43</v>
      </c>
      <c r="V40" s="64" t="s">
        <v>55</v>
      </c>
      <c r="W40" s="61"/>
      <c r="X40" s="61"/>
      <c r="Y40" s="61"/>
      <c r="Z40" s="65"/>
      <c r="AA40" s="63"/>
      <c r="AB40" s="64"/>
      <c r="AC40" s="64"/>
      <c r="AD40" s="66"/>
      <c r="AE40" s="64"/>
      <c r="AF40" s="67"/>
      <c r="AG40" s="63"/>
      <c r="AH40" s="63"/>
      <c r="AI40" s="63"/>
      <c r="AJ40" s="63"/>
      <c r="AK40" s="63">
        <f>SUM(G40:N40)</f>
        <v>455</v>
      </c>
      <c r="AL40" s="63">
        <f>COUNTA(O40:Y40)</f>
        <v>6</v>
      </c>
      <c r="AM40" s="69">
        <f>1.8*AL40/8</f>
        <v>1.35</v>
      </c>
      <c r="AN40" s="69">
        <f>1.9*AK40/765</f>
        <v>1.1300653594771242</v>
      </c>
      <c r="AO40" s="68">
        <f>AA40</f>
        <v>0</v>
      </c>
      <c r="AP40" s="63"/>
      <c r="AQ40" s="63"/>
      <c r="AR40" s="70">
        <f>AM40+AN40+AO40+(AP40/10)+(AQ40/5)</f>
        <v>2.4800653594771243</v>
      </c>
      <c r="AS40" s="63"/>
      <c r="AT40" s="63"/>
      <c r="AZ40" s="35">
        <v>7</v>
      </c>
      <c r="BA40" s="35">
        <v>403203342</v>
      </c>
      <c r="BB40" s="35" t="s">
        <v>195</v>
      </c>
      <c r="BC40" s="35" t="s">
        <v>196</v>
      </c>
      <c r="BD40" s="2">
        <f>VLOOKUP(BA40,'[1]1403_11_ST'!B:B,1,FALSE)</f>
        <v>403203342</v>
      </c>
      <c r="BE40" s="35"/>
      <c r="BF40" s="35"/>
      <c r="BG40" s="35"/>
      <c r="BH40" s="35"/>
      <c r="BI40" s="35"/>
      <c r="BJ40" s="35"/>
      <c r="BK40" s="35"/>
      <c r="BL40" s="35"/>
      <c r="BM40" s="35"/>
      <c r="BN40" s="35"/>
      <c r="BO40" s="35"/>
      <c r="BP40" s="35"/>
      <c r="BQ40" s="35"/>
      <c r="BR40" s="35"/>
      <c r="BS40" s="35"/>
    </row>
    <row r="41" spans="1:71" ht="24.95" customHeight="1">
      <c r="A41" s="58">
        <v>40</v>
      </c>
      <c r="B41" s="59"/>
      <c r="C41" s="60" t="s">
        <v>197</v>
      </c>
      <c r="D41" s="64"/>
      <c r="E41" s="61"/>
      <c r="F41" s="62" t="s">
        <v>40</v>
      </c>
      <c r="G41" s="61" t="s">
        <v>49</v>
      </c>
      <c r="H41" s="61" t="s">
        <v>49</v>
      </c>
      <c r="I41" s="63" t="s">
        <v>49</v>
      </c>
      <c r="J41" s="63" t="s">
        <v>49</v>
      </c>
      <c r="K41" s="63"/>
      <c r="L41" s="63"/>
      <c r="M41" s="63"/>
      <c r="N41" s="63"/>
      <c r="O41" s="63"/>
      <c r="P41" s="63"/>
      <c r="Q41" s="63"/>
      <c r="R41" s="63">
        <v>19</v>
      </c>
      <c r="S41" s="63" t="s">
        <v>42</v>
      </c>
      <c r="T41" s="63"/>
      <c r="U41" s="64"/>
      <c r="V41" s="64"/>
      <c r="W41" s="61"/>
      <c r="X41" s="61"/>
      <c r="Y41" s="61"/>
      <c r="Z41" s="65"/>
      <c r="AA41" s="63"/>
      <c r="AB41" s="64"/>
      <c r="AC41" s="64"/>
      <c r="AD41" s="66"/>
      <c r="AE41" s="64"/>
      <c r="AF41" s="67"/>
      <c r="AG41" s="63"/>
      <c r="AH41" s="63"/>
      <c r="AI41" s="63"/>
      <c r="AJ41" s="63"/>
      <c r="AK41" s="63">
        <f>SUM(G41:N41)</f>
        <v>0</v>
      </c>
      <c r="AL41" s="63">
        <f>COUNTA(O41:Y41)</f>
        <v>2</v>
      </c>
      <c r="AM41" s="69">
        <f>1.8*AL41/8</f>
        <v>0.45</v>
      </c>
      <c r="AN41" s="69">
        <f>1.9*AK41/765</f>
        <v>0</v>
      </c>
      <c r="AO41" s="68">
        <f>AA41</f>
        <v>0</v>
      </c>
      <c r="AP41" s="63">
        <v>19.25</v>
      </c>
      <c r="AQ41" s="63"/>
      <c r="AR41" s="70">
        <f>AM41+AN41+AO41+(AP41/10)+(AQ41/5)</f>
        <v>2.375</v>
      </c>
      <c r="AS41" s="63"/>
      <c r="AT41" s="63"/>
      <c r="AZ41" s="35">
        <v>8</v>
      </c>
      <c r="BA41" s="35">
        <v>403820466</v>
      </c>
      <c r="BB41" s="35" t="s">
        <v>198</v>
      </c>
      <c r="BC41" s="35" t="s">
        <v>199</v>
      </c>
      <c r="BD41" s="2">
        <f>VLOOKUP(BA41,'[1]1403_11_ST'!B:B,1,FALSE)</f>
        <v>403820466</v>
      </c>
      <c r="BE41" s="35"/>
      <c r="BF41" s="35"/>
      <c r="BG41" s="35"/>
      <c r="BH41" s="35"/>
      <c r="BI41" s="35"/>
      <c r="BJ41" s="35"/>
      <c r="BK41" s="35"/>
      <c r="BL41" s="35"/>
      <c r="BM41" s="35"/>
      <c r="BN41" s="35"/>
      <c r="BO41" s="35"/>
      <c r="BP41" s="35"/>
      <c r="BQ41" s="35"/>
      <c r="BR41" s="35"/>
      <c r="BS41" s="35"/>
    </row>
    <row r="42" spans="1:71" ht="24.95" customHeight="1">
      <c r="A42" s="58">
        <v>41</v>
      </c>
      <c r="B42" s="59"/>
      <c r="C42" s="60"/>
      <c r="D42" s="64"/>
      <c r="E42" s="61"/>
      <c r="F42" s="62"/>
      <c r="G42" s="61" t="s">
        <v>49</v>
      </c>
      <c r="H42" s="61" t="s">
        <v>49</v>
      </c>
      <c r="I42" s="63" t="s">
        <v>49</v>
      </c>
      <c r="J42" s="63" t="s">
        <v>49</v>
      </c>
      <c r="K42" s="63"/>
      <c r="L42" s="63"/>
      <c r="M42" s="63"/>
      <c r="N42" s="63"/>
      <c r="O42" s="63"/>
      <c r="P42" s="63"/>
      <c r="Q42" s="63"/>
      <c r="R42" s="63"/>
      <c r="S42" s="63"/>
      <c r="T42" s="63"/>
      <c r="U42" s="64"/>
      <c r="V42" s="64"/>
      <c r="W42" s="61"/>
      <c r="X42" s="61"/>
      <c r="Y42" s="61"/>
      <c r="Z42" s="65"/>
      <c r="AA42" s="63"/>
      <c r="AB42" s="64"/>
      <c r="AC42" s="64"/>
      <c r="AD42" s="66"/>
      <c r="AE42" s="64"/>
      <c r="AF42" s="67"/>
      <c r="AG42" s="63"/>
      <c r="AH42" s="63"/>
      <c r="AI42" s="63"/>
      <c r="AJ42" s="63"/>
      <c r="AK42" s="63">
        <f>SUM(G42:N42)</f>
        <v>0</v>
      </c>
      <c r="AL42" s="63">
        <f>COUNTA(O42:Y42)</f>
        <v>0</v>
      </c>
      <c r="AM42" s="69">
        <f>1.8*AL42/8</f>
        <v>0</v>
      </c>
      <c r="AN42" s="69">
        <f>1.9*AK42/765</f>
        <v>0</v>
      </c>
      <c r="AO42" s="68">
        <f>AA42</f>
        <v>0</v>
      </c>
      <c r="AP42" s="63"/>
      <c r="AQ42" s="63"/>
      <c r="AR42" s="70">
        <f>AM42+AN42+AO42+(AP42/10)+(AQ42/5)</f>
        <v>0</v>
      </c>
      <c r="AS42" s="63"/>
      <c r="AT42" s="63"/>
      <c r="AZ42" s="36">
        <v>9</v>
      </c>
      <c r="BA42" s="36">
        <v>403201062</v>
      </c>
      <c r="BB42" s="36" t="s">
        <v>200</v>
      </c>
      <c r="BC42" s="36" t="s">
        <v>201</v>
      </c>
      <c r="BD42" s="23" t="e">
        <f>VLOOKUP(BA42,'[1]1403_11_ST'!B:B,1,FALSE)</f>
        <v>#N/A</v>
      </c>
      <c r="BE42" s="35"/>
      <c r="BF42" s="35"/>
      <c r="BG42" s="35"/>
      <c r="BH42" s="35"/>
      <c r="BI42" s="35"/>
      <c r="BJ42" s="35"/>
      <c r="BK42" s="35"/>
      <c r="BL42" s="35"/>
      <c r="BM42" s="35"/>
      <c r="BN42" s="35"/>
      <c r="BO42" s="35"/>
      <c r="BP42" s="35"/>
      <c r="BQ42" s="35"/>
      <c r="BR42" s="35"/>
      <c r="BS42" s="35"/>
    </row>
    <row r="43" spans="1:71" ht="24.95" customHeight="1">
      <c r="A43" s="58">
        <v>42</v>
      </c>
      <c r="B43" s="59"/>
      <c r="C43" s="60"/>
      <c r="D43" s="64"/>
      <c r="E43" s="61"/>
      <c r="F43" s="62"/>
      <c r="G43" s="61" t="s">
        <v>49</v>
      </c>
      <c r="H43" s="61" t="s">
        <v>49</v>
      </c>
      <c r="I43" s="63" t="s">
        <v>49</v>
      </c>
      <c r="J43" s="63" t="s">
        <v>49</v>
      </c>
      <c r="K43" s="63" t="s">
        <v>49</v>
      </c>
      <c r="L43" s="63" t="s">
        <v>49</v>
      </c>
      <c r="M43" s="63" t="s">
        <v>49</v>
      </c>
      <c r="N43" s="63"/>
      <c r="O43" s="63"/>
      <c r="P43" s="63"/>
      <c r="Q43" s="63"/>
      <c r="R43" s="63"/>
      <c r="S43" s="63"/>
      <c r="T43" s="63"/>
      <c r="U43" s="64"/>
      <c r="V43" s="64"/>
      <c r="W43" s="61"/>
      <c r="X43" s="61"/>
      <c r="Y43" s="61"/>
      <c r="Z43" s="65"/>
      <c r="AA43" s="63"/>
      <c r="AB43" s="64"/>
      <c r="AC43" s="64"/>
      <c r="AD43" s="66"/>
      <c r="AE43" s="64"/>
      <c r="AF43" s="67"/>
      <c r="AG43" s="63"/>
      <c r="AH43" s="63"/>
      <c r="AI43" s="63"/>
      <c r="AJ43" s="63"/>
      <c r="AK43" s="63">
        <f>SUM(G43:N43)</f>
        <v>0</v>
      </c>
      <c r="AL43" s="63">
        <f>COUNTA(O43:Y43)</f>
        <v>0</v>
      </c>
      <c r="AM43" s="69">
        <f>1.8*AL43/8</f>
        <v>0</v>
      </c>
      <c r="AN43" s="69">
        <f>1.9*AK43/765</f>
        <v>0</v>
      </c>
      <c r="AO43" s="68">
        <f>AA43</f>
        <v>0</v>
      </c>
      <c r="AP43" s="63"/>
      <c r="AQ43" s="63"/>
      <c r="AR43" s="70">
        <f>AM43+AN43+AO43+(AP43/10)+(AQ43/5)</f>
        <v>0</v>
      </c>
      <c r="AS43" s="63"/>
      <c r="AT43" s="63"/>
      <c r="AZ43" s="35">
        <v>10</v>
      </c>
      <c r="BA43" s="35">
        <v>403205173</v>
      </c>
      <c r="BB43" s="35" t="s">
        <v>202</v>
      </c>
      <c r="BC43" s="35" t="s">
        <v>203</v>
      </c>
      <c r="BD43" s="2">
        <f>VLOOKUP(BA43,'[1]1403_11_ST'!B:B,1,FALSE)</f>
        <v>403205173</v>
      </c>
      <c r="BE43" s="35"/>
      <c r="BF43" s="35"/>
      <c r="BG43" s="35"/>
      <c r="BH43" s="35"/>
      <c r="BI43" s="35"/>
      <c r="BJ43" s="35"/>
      <c r="BK43" s="35"/>
      <c r="BL43" s="35"/>
      <c r="BM43" s="35"/>
      <c r="BN43" s="35"/>
      <c r="BO43" s="35"/>
      <c r="BP43" s="35"/>
      <c r="BQ43" s="35"/>
      <c r="BR43" s="35"/>
      <c r="BS43" s="35"/>
    </row>
    <row r="44" spans="1:71" ht="24.95" customHeight="1">
      <c r="A44" s="58">
        <v>43</v>
      </c>
      <c r="B44" s="59" t="s">
        <v>46</v>
      </c>
      <c r="C44" s="60" t="s">
        <v>204</v>
      </c>
      <c r="D44" s="64"/>
      <c r="E44" s="61"/>
      <c r="F44" s="62" t="s">
        <v>61</v>
      </c>
      <c r="G44" s="61" t="s">
        <v>49</v>
      </c>
      <c r="H44" s="61" t="s">
        <v>49</v>
      </c>
      <c r="I44" s="63" t="s">
        <v>49</v>
      </c>
      <c r="J44" s="63" t="s">
        <v>49</v>
      </c>
      <c r="K44" s="63" t="s">
        <v>49</v>
      </c>
      <c r="L44" s="63" t="s">
        <v>49</v>
      </c>
      <c r="M44" s="63" t="s">
        <v>49</v>
      </c>
      <c r="N44" s="63"/>
      <c r="O44" s="63"/>
      <c r="P44" s="63"/>
      <c r="Q44" s="63"/>
      <c r="R44" s="63"/>
      <c r="S44" s="63"/>
      <c r="T44" s="63"/>
      <c r="U44" s="64"/>
      <c r="V44" s="64"/>
      <c r="W44" s="61"/>
      <c r="X44" s="61"/>
      <c r="Y44" s="61"/>
      <c r="Z44" s="65"/>
      <c r="AA44" s="63"/>
      <c r="AB44" s="64"/>
      <c r="AC44" s="64"/>
      <c r="AD44" s="66"/>
      <c r="AE44" s="64"/>
      <c r="AF44" s="67"/>
      <c r="AG44" s="63"/>
      <c r="AH44" s="63"/>
      <c r="AI44" s="63"/>
      <c r="AJ44" s="63"/>
      <c r="AK44" s="63">
        <f>SUM(G44:N44)</f>
        <v>0</v>
      </c>
      <c r="AL44" s="63">
        <f>COUNTA(O44:Y44)</f>
        <v>0</v>
      </c>
      <c r="AM44" s="69">
        <f>1.8*AL44/8</f>
        <v>0</v>
      </c>
      <c r="AN44" s="69">
        <f>1.9*AK44/765</f>
        <v>0</v>
      </c>
      <c r="AO44" s="68">
        <f>AA44</f>
        <v>0</v>
      </c>
      <c r="AP44" s="63"/>
      <c r="AQ44" s="63"/>
      <c r="AR44" s="70">
        <f>AM44+AN44+AO44+(AP44/10)+(AQ44/5)</f>
        <v>0</v>
      </c>
      <c r="AS44" s="63"/>
      <c r="AT44" s="63"/>
      <c r="AZ44" s="35">
        <v>11</v>
      </c>
      <c r="BA44" s="35">
        <v>403204081</v>
      </c>
      <c r="BB44" s="35" t="s">
        <v>89</v>
      </c>
      <c r="BC44" s="35" t="s">
        <v>205</v>
      </c>
      <c r="BD44" s="2">
        <f>VLOOKUP(BA44,'[1]1403_11_ST'!B:B,1,FALSE)</f>
        <v>403204081</v>
      </c>
      <c r="BE44" s="35"/>
      <c r="BF44" s="35"/>
      <c r="BG44" s="35"/>
      <c r="BH44" s="35"/>
      <c r="BI44" s="35"/>
      <c r="BJ44" s="35"/>
      <c r="BK44" s="35"/>
      <c r="BL44" s="35"/>
      <c r="BM44" s="35"/>
      <c r="BN44" s="35"/>
      <c r="BO44" s="35"/>
      <c r="BP44" s="35"/>
      <c r="BQ44" s="35"/>
      <c r="BR44" s="35"/>
      <c r="BS44" s="35"/>
    </row>
    <row r="45" spans="1:71" ht="24.95" customHeight="1">
      <c r="A45" s="58">
        <v>44</v>
      </c>
      <c r="B45" s="59">
        <v>403820458</v>
      </c>
      <c r="C45" s="60" t="s">
        <v>206</v>
      </c>
      <c r="D45" s="64"/>
      <c r="E45" s="61"/>
      <c r="F45" s="62" t="s">
        <v>61</v>
      </c>
      <c r="G45" s="61" t="s">
        <v>49</v>
      </c>
      <c r="H45" s="61" t="s">
        <v>41</v>
      </c>
      <c r="I45" s="63" t="s">
        <v>41</v>
      </c>
      <c r="J45" s="63" t="s">
        <v>41</v>
      </c>
      <c r="K45" s="63" t="s">
        <v>41</v>
      </c>
      <c r="L45" s="63" t="s">
        <v>41</v>
      </c>
      <c r="M45" s="63">
        <v>200</v>
      </c>
      <c r="N45" s="63"/>
      <c r="O45" s="63">
        <v>28</v>
      </c>
      <c r="P45" s="63">
        <v>5</v>
      </c>
      <c r="Q45" s="63">
        <v>12</v>
      </c>
      <c r="R45" s="63" t="s">
        <v>72</v>
      </c>
      <c r="S45" s="63" t="s">
        <v>42</v>
      </c>
      <c r="T45" s="63"/>
      <c r="U45" s="64" t="s">
        <v>43</v>
      </c>
      <c r="V45" s="64" t="s">
        <v>55</v>
      </c>
      <c r="W45" s="61"/>
      <c r="X45" s="61"/>
      <c r="Y45" s="61"/>
      <c r="Z45" s="65"/>
      <c r="AA45" s="63">
        <v>10</v>
      </c>
      <c r="AB45" s="64"/>
      <c r="AC45" s="64"/>
      <c r="AD45" s="66"/>
      <c r="AE45" s="64"/>
      <c r="AF45" s="67"/>
      <c r="AG45" s="63"/>
      <c r="AH45" s="63"/>
      <c r="AI45" s="63"/>
      <c r="AJ45" s="63"/>
      <c r="AK45" s="63">
        <f>SUM(G45:N45)</f>
        <v>200</v>
      </c>
      <c r="AL45" s="63">
        <f>COUNTA(O45:Y45)</f>
        <v>7</v>
      </c>
      <c r="AM45" s="69">
        <f>1.8*AL45/8</f>
        <v>1.575</v>
      </c>
      <c r="AN45" s="69">
        <f>1.9*AK45/765</f>
        <v>0.49673202614379086</v>
      </c>
      <c r="AO45" s="68">
        <f>AA45</f>
        <v>10</v>
      </c>
      <c r="AP45" s="63"/>
      <c r="AQ45" s="63"/>
      <c r="AR45" s="70">
        <f>AM45+AN45+AO45+(AP45/10)+(AQ45/5)</f>
        <v>12.071732026143792</v>
      </c>
      <c r="AS45" s="63"/>
      <c r="AT45" s="63"/>
      <c r="AZ45" s="35">
        <v>12</v>
      </c>
      <c r="BA45" s="35">
        <v>403800535</v>
      </c>
      <c r="BB45" s="35" t="s">
        <v>207</v>
      </c>
      <c r="BC45" s="35" t="s">
        <v>208</v>
      </c>
      <c r="BD45" s="2">
        <f>VLOOKUP(BA45,'[1]1403_11_ST'!B:B,1,FALSE)</f>
        <v>403800535</v>
      </c>
      <c r="BE45" s="35"/>
      <c r="BF45" s="35"/>
      <c r="BG45" s="35"/>
      <c r="BH45" s="35"/>
      <c r="BI45" s="35"/>
      <c r="BJ45" s="35"/>
      <c r="BK45" s="35"/>
      <c r="BL45" s="35"/>
      <c r="BM45" s="35"/>
      <c r="BN45" s="35"/>
      <c r="BO45" s="35"/>
      <c r="BP45" s="35"/>
      <c r="BQ45" s="35"/>
      <c r="BR45" s="35"/>
      <c r="BS45" s="35"/>
    </row>
    <row r="46" spans="1:71" ht="24.95" customHeight="1">
      <c r="A46" s="58">
        <v>45</v>
      </c>
      <c r="B46" s="59">
        <v>403204981</v>
      </c>
      <c r="C46" s="76" t="s">
        <v>209</v>
      </c>
      <c r="D46" s="64"/>
      <c r="E46" s="61"/>
      <c r="F46" s="62"/>
      <c r="G46" s="61">
        <v>100</v>
      </c>
      <c r="H46" s="61">
        <v>100</v>
      </c>
      <c r="I46" s="63">
        <v>100</v>
      </c>
      <c r="J46" s="63">
        <v>100</v>
      </c>
      <c r="K46" s="63">
        <v>190</v>
      </c>
      <c r="L46" s="63" t="s">
        <v>49</v>
      </c>
      <c r="M46" s="63" t="s">
        <v>49</v>
      </c>
      <c r="N46" s="63"/>
      <c r="O46" s="63"/>
      <c r="P46" s="63">
        <v>5</v>
      </c>
      <c r="Q46" s="63" t="s">
        <v>80</v>
      </c>
      <c r="R46" s="63" t="s">
        <v>72</v>
      </c>
      <c r="S46" s="63" t="s">
        <v>42</v>
      </c>
      <c r="T46" s="63"/>
      <c r="U46" s="64" t="s">
        <v>43</v>
      </c>
      <c r="V46" s="64" t="s">
        <v>55</v>
      </c>
      <c r="W46" s="61"/>
      <c r="X46" s="61"/>
      <c r="Y46" s="61">
        <v>21</v>
      </c>
      <c r="Z46" s="72" t="s">
        <v>210</v>
      </c>
      <c r="AA46" s="63">
        <v>10</v>
      </c>
      <c r="AB46" s="64"/>
      <c r="AC46" s="64"/>
      <c r="AD46" s="66"/>
      <c r="AE46" s="64"/>
      <c r="AF46" s="67"/>
      <c r="AG46" s="63"/>
      <c r="AH46" s="63"/>
      <c r="AI46" s="63"/>
      <c r="AJ46" s="63"/>
      <c r="AK46" s="63">
        <f>SUM(G46:N46)</f>
        <v>590</v>
      </c>
      <c r="AL46" s="63">
        <f>COUNTA(O46:Y46)</f>
        <v>7</v>
      </c>
      <c r="AM46" s="69">
        <f>1.8*AL46/8</f>
        <v>1.575</v>
      </c>
      <c r="AN46" s="69">
        <f>1.9*AK46/765</f>
        <v>1.4653594771241829</v>
      </c>
      <c r="AO46" s="68">
        <f>AA46</f>
        <v>10</v>
      </c>
      <c r="AP46" s="63">
        <v>17.5</v>
      </c>
      <c r="AQ46" s="63"/>
      <c r="AR46" s="70">
        <f>AM46+AN46+AO46+(AP46/10)+(AQ46/5)</f>
        <v>14.790359477124182</v>
      </c>
      <c r="AS46" s="63"/>
      <c r="AT46" s="63"/>
      <c r="AZ46" s="36">
        <v>13</v>
      </c>
      <c r="BA46" s="36">
        <v>403820345</v>
      </c>
      <c r="BB46" s="36" t="s">
        <v>108</v>
      </c>
      <c r="BC46" s="36" t="s">
        <v>211</v>
      </c>
      <c r="BD46" s="23" t="e">
        <f>VLOOKUP(BA46,'[1]1403_11_ST'!B:B,1,FALSE)</f>
        <v>#N/A</v>
      </c>
      <c r="BE46" s="35"/>
      <c r="BF46" s="35"/>
      <c r="BG46" s="35"/>
      <c r="BH46" s="35"/>
      <c r="BI46" s="35"/>
      <c r="BJ46" s="35"/>
      <c r="BK46" s="35"/>
      <c r="BL46" s="35"/>
      <c r="BM46" s="35"/>
      <c r="BN46" s="35"/>
      <c r="BO46" s="35"/>
      <c r="BP46" s="35"/>
      <c r="BQ46" s="35"/>
      <c r="BR46" s="35"/>
      <c r="BS46" s="35"/>
    </row>
    <row r="47" spans="1:71" ht="24.95" customHeight="1">
      <c r="A47" s="58">
        <v>46</v>
      </c>
      <c r="B47" s="59">
        <v>403820997</v>
      </c>
      <c r="C47" s="60" t="s">
        <v>212</v>
      </c>
      <c r="D47" s="64"/>
      <c r="E47" s="61"/>
      <c r="F47" s="62"/>
      <c r="G47" s="61" t="s">
        <v>49</v>
      </c>
      <c r="H47" s="61" t="s">
        <v>41</v>
      </c>
      <c r="I47" s="63" t="s">
        <v>41</v>
      </c>
      <c r="J47" s="63" t="s">
        <v>41</v>
      </c>
      <c r="K47" s="63"/>
      <c r="L47" s="63"/>
      <c r="M47" s="63"/>
      <c r="N47" s="63"/>
      <c r="O47" s="63"/>
      <c r="P47" s="63"/>
      <c r="Q47" s="63"/>
      <c r="R47" s="63">
        <v>19</v>
      </c>
      <c r="S47" s="63" t="s">
        <v>42</v>
      </c>
      <c r="T47" s="63"/>
      <c r="U47" s="64" t="s">
        <v>43</v>
      </c>
      <c r="V47" s="64" t="s">
        <v>55</v>
      </c>
      <c r="W47" s="61"/>
      <c r="X47" s="61"/>
      <c r="Y47" s="61"/>
      <c r="Z47" s="65"/>
      <c r="AA47" s="63"/>
      <c r="AB47" s="64"/>
      <c r="AC47" s="64"/>
      <c r="AD47" s="66"/>
      <c r="AE47" s="64"/>
      <c r="AF47" s="67"/>
      <c r="AG47" s="63"/>
      <c r="AH47" s="63"/>
      <c r="AI47" s="63"/>
      <c r="AJ47" s="63"/>
      <c r="AK47" s="63">
        <f>SUM(G47:N47)</f>
        <v>0</v>
      </c>
      <c r="AL47" s="63">
        <f>COUNTA(O47:Y47)</f>
        <v>4</v>
      </c>
      <c r="AM47" s="69">
        <f>1.8*AL47/8</f>
        <v>0.9</v>
      </c>
      <c r="AN47" s="69">
        <f>1.9*AK47/765</f>
        <v>0</v>
      </c>
      <c r="AO47" s="68">
        <f>AA47</f>
        <v>0</v>
      </c>
      <c r="AP47" s="63"/>
      <c r="AQ47" s="63"/>
      <c r="AR47" s="70">
        <f>AM47+AN47+AO47+(AP47/10)+(AQ47/5)</f>
        <v>0.9</v>
      </c>
      <c r="AS47" s="63"/>
      <c r="AT47" s="63"/>
      <c r="AZ47" s="35">
        <v>14</v>
      </c>
      <c r="BA47" s="35">
        <v>403206320</v>
      </c>
      <c r="BB47" s="35" t="s">
        <v>213</v>
      </c>
      <c r="BC47" s="35" t="s">
        <v>198</v>
      </c>
      <c r="BD47" s="2">
        <f>VLOOKUP(BA47,'[1]1403_11_ST'!B:B,1,FALSE)</f>
        <v>403206320</v>
      </c>
      <c r="BE47" s="35"/>
      <c r="BF47" s="35"/>
      <c r="BG47" s="35"/>
      <c r="BH47" s="35"/>
      <c r="BI47" s="35"/>
      <c r="BJ47" s="35"/>
      <c r="BK47" s="35"/>
      <c r="BL47" s="35"/>
      <c r="BM47" s="35"/>
      <c r="BN47" s="35"/>
      <c r="BO47" s="35"/>
      <c r="BP47" s="35"/>
      <c r="BQ47" s="35"/>
      <c r="BR47" s="35"/>
      <c r="BS47" s="35"/>
    </row>
    <row r="48" spans="1:71" ht="24.95" customHeight="1">
      <c r="A48" s="58">
        <v>47</v>
      </c>
      <c r="B48" s="59">
        <v>403206320</v>
      </c>
      <c r="C48" s="76" t="s">
        <v>214</v>
      </c>
      <c r="D48" s="64"/>
      <c r="E48" s="61"/>
      <c r="F48" s="62" t="s">
        <v>124</v>
      </c>
      <c r="G48" s="61" t="s">
        <v>49</v>
      </c>
      <c r="H48" s="61">
        <v>85</v>
      </c>
      <c r="I48" s="63">
        <v>100</v>
      </c>
      <c r="J48" s="63">
        <v>100</v>
      </c>
      <c r="K48" s="63">
        <v>100</v>
      </c>
      <c r="L48" s="63" t="s">
        <v>49</v>
      </c>
      <c r="M48" s="63" t="s">
        <v>49</v>
      </c>
      <c r="N48" s="63"/>
      <c r="O48" s="63"/>
      <c r="P48" s="63">
        <v>5</v>
      </c>
      <c r="Q48" s="63" t="s">
        <v>80</v>
      </c>
      <c r="R48" s="63" t="s">
        <v>72</v>
      </c>
      <c r="S48" s="63" t="s">
        <v>42</v>
      </c>
      <c r="T48" s="63"/>
      <c r="U48" s="64" t="s">
        <v>43</v>
      </c>
      <c r="V48" s="64" t="s">
        <v>55</v>
      </c>
      <c r="W48" s="61"/>
      <c r="X48" s="61"/>
      <c r="Y48" s="61">
        <v>21</v>
      </c>
      <c r="Z48" s="72" t="s">
        <v>215</v>
      </c>
      <c r="AA48" s="63">
        <v>10</v>
      </c>
      <c r="AB48" s="64"/>
      <c r="AC48" s="64"/>
      <c r="AD48" s="66"/>
      <c r="AE48" s="64"/>
      <c r="AF48" s="67"/>
      <c r="AG48" s="63"/>
      <c r="AH48" s="63"/>
      <c r="AI48" s="63"/>
      <c r="AJ48" s="63"/>
      <c r="AK48" s="63">
        <f>SUM(G48:N48)</f>
        <v>385</v>
      </c>
      <c r="AL48" s="63">
        <f>COUNTA(O48:Y48)</f>
        <v>7</v>
      </c>
      <c r="AM48" s="69">
        <f>1.8*AL48/8</f>
        <v>1.575</v>
      </c>
      <c r="AN48" s="69">
        <f>1.9*AK48/765</f>
        <v>0.95620915032679743</v>
      </c>
      <c r="AO48" s="68">
        <f>AA48</f>
        <v>10</v>
      </c>
      <c r="AP48" s="63">
        <v>15.5</v>
      </c>
      <c r="AQ48" s="63"/>
      <c r="AR48" s="70">
        <f>AM48+AN48+AO48+(AP48/10)+(AQ48/5)</f>
        <v>14.081209150326798</v>
      </c>
      <c r="AS48" s="63"/>
      <c r="AT48" s="63"/>
      <c r="AZ48" s="35">
        <v>15</v>
      </c>
      <c r="BA48" s="35">
        <v>403820015</v>
      </c>
      <c r="BB48" s="35" t="s">
        <v>216</v>
      </c>
      <c r="BC48" s="35" t="s">
        <v>217</v>
      </c>
      <c r="BD48" s="2">
        <f>VLOOKUP(BA48,'[1]1403_11_ST'!B:B,1,FALSE)</f>
        <v>403820015</v>
      </c>
      <c r="BE48" s="35"/>
      <c r="BF48" s="35"/>
      <c r="BG48" s="35"/>
      <c r="BH48" s="35"/>
      <c r="BI48" s="35"/>
      <c r="BJ48" s="35"/>
      <c r="BK48" s="35"/>
      <c r="BL48" s="35"/>
      <c r="BM48" s="35"/>
      <c r="BN48" s="35"/>
      <c r="BO48" s="35"/>
      <c r="BP48" s="35"/>
      <c r="BQ48" s="35"/>
      <c r="BR48" s="35"/>
      <c r="BS48" s="35"/>
    </row>
    <row r="49" spans="1:71" ht="24.95" customHeight="1">
      <c r="A49" s="58">
        <v>48</v>
      </c>
      <c r="B49" s="59">
        <v>403203488</v>
      </c>
      <c r="C49" s="60" t="s">
        <v>218</v>
      </c>
      <c r="D49" s="64"/>
      <c r="E49" s="61"/>
      <c r="F49" s="62" t="s">
        <v>61</v>
      </c>
      <c r="G49" s="61" t="s">
        <v>49</v>
      </c>
      <c r="H49" s="61" t="s">
        <v>41</v>
      </c>
      <c r="I49" s="63" t="s">
        <v>41</v>
      </c>
      <c r="J49" s="63" t="s">
        <v>41</v>
      </c>
      <c r="K49" s="63" t="s">
        <v>41</v>
      </c>
      <c r="L49" s="63" t="s">
        <v>41</v>
      </c>
      <c r="M49" s="63">
        <v>100</v>
      </c>
      <c r="N49" s="63"/>
      <c r="O49" s="63">
        <v>28</v>
      </c>
      <c r="P49" s="63">
        <v>5</v>
      </c>
      <c r="Q49" s="63">
        <v>12</v>
      </c>
      <c r="R49" s="63">
        <v>19</v>
      </c>
      <c r="S49" s="63" t="s">
        <v>42</v>
      </c>
      <c r="T49" s="63">
        <v>24</v>
      </c>
      <c r="U49" s="64"/>
      <c r="V49" s="64" t="s">
        <v>55</v>
      </c>
      <c r="W49" s="61"/>
      <c r="X49" s="61"/>
      <c r="Y49" s="61"/>
      <c r="Z49" s="65"/>
      <c r="AA49" s="63"/>
      <c r="AB49" s="64"/>
      <c r="AC49" s="64"/>
      <c r="AD49" s="66"/>
      <c r="AE49" s="64"/>
      <c r="AF49" s="67"/>
      <c r="AG49" s="63"/>
      <c r="AH49" s="63"/>
      <c r="AI49" s="63"/>
      <c r="AJ49" s="63"/>
      <c r="AK49" s="63">
        <f>SUM(G49:N49)</f>
        <v>100</v>
      </c>
      <c r="AL49" s="63">
        <f>COUNTA(O49:Y49)</f>
        <v>7</v>
      </c>
      <c r="AM49" s="69">
        <f>1.8*AL49/8</f>
        <v>1.575</v>
      </c>
      <c r="AN49" s="69">
        <f>1.9*AK49/765</f>
        <v>0.24836601307189543</v>
      </c>
      <c r="AO49" s="68">
        <f>AA49</f>
        <v>0</v>
      </c>
      <c r="AP49" s="63"/>
      <c r="AQ49" s="63"/>
      <c r="AR49" s="70">
        <f>AM49+AN49+AO49+(AP49/10)+(AQ49/5)</f>
        <v>1.8233660130718954</v>
      </c>
      <c r="AS49" s="63"/>
      <c r="AT49" s="63"/>
      <c r="AZ49" s="35">
        <v>16</v>
      </c>
      <c r="BA49" s="35">
        <v>403202363</v>
      </c>
      <c r="BB49" s="35" t="s">
        <v>219</v>
      </c>
      <c r="BC49" s="35" t="s">
        <v>220</v>
      </c>
      <c r="BD49" s="2">
        <f>VLOOKUP(BA49,'[1]1403_11_ST'!B:B,1,FALSE)</f>
        <v>403202363</v>
      </c>
      <c r="BE49" s="33"/>
      <c r="BF49" s="33"/>
      <c r="BG49" s="33"/>
      <c r="BH49" s="33"/>
      <c r="BI49" s="33"/>
      <c r="BJ49" s="33"/>
      <c r="BK49" s="33"/>
      <c r="BL49" s="33"/>
      <c r="BM49" s="33"/>
      <c r="BN49" s="33"/>
      <c r="BO49" s="33"/>
      <c r="BP49" s="33"/>
      <c r="BQ49" s="33"/>
      <c r="BR49" s="33"/>
      <c r="BS49" s="33"/>
    </row>
    <row r="50" spans="1:71" ht="24.95" customHeight="1">
      <c r="A50" s="58">
        <v>49</v>
      </c>
      <c r="B50" s="59">
        <v>403473241</v>
      </c>
      <c r="C50" s="60" t="s">
        <v>221</v>
      </c>
      <c r="D50" s="64"/>
      <c r="E50" s="61"/>
      <c r="F50" s="62" t="s">
        <v>61</v>
      </c>
      <c r="G50" s="61" t="s">
        <v>49</v>
      </c>
      <c r="H50" s="61" t="s">
        <v>49</v>
      </c>
      <c r="I50" s="63" t="s">
        <v>49</v>
      </c>
      <c r="J50" s="63" t="s">
        <v>49</v>
      </c>
      <c r="K50" s="63" t="s">
        <v>49</v>
      </c>
      <c r="L50" s="63" t="s">
        <v>41</v>
      </c>
      <c r="M50" s="63" t="s">
        <v>49</v>
      </c>
      <c r="N50" s="63"/>
      <c r="O50" s="63"/>
      <c r="P50" s="63">
        <v>5</v>
      </c>
      <c r="Q50" s="63">
        <v>12</v>
      </c>
      <c r="R50" s="63"/>
      <c r="S50" s="63"/>
      <c r="T50" s="63"/>
      <c r="U50" s="64"/>
      <c r="V50" s="64"/>
      <c r="W50" s="61"/>
      <c r="X50" s="61"/>
      <c r="Y50" s="61"/>
      <c r="Z50" s="65"/>
      <c r="AA50" s="63"/>
      <c r="AB50" s="64"/>
      <c r="AC50" s="64"/>
      <c r="AD50" s="66"/>
      <c r="AE50" s="64"/>
      <c r="AF50" s="67"/>
      <c r="AG50" s="63"/>
      <c r="AH50" s="63"/>
      <c r="AI50" s="63"/>
      <c r="AJ50" s="63"/>
      <c r="AK50" s="63">
        <f>SUM(G50:N50)</f>
        <v>0</v>
      </c>
      <c r="AL50" s="63">
        <f>COUNTA(O50:Y50)</f>
        <v>2</v>
      </c>
      <c r="AM50" s="69">
        <f>1.8*AL50/8</f>
        <v>0.45</v>
      </c>
      <c r="AN50" s="69">
        <f>1.9*AK50/765</f>
        <v>0</v>
      </c>
      <c r="AO50" s="68">
        <f>AA50</f>
        <v>0</v>
      </c>
      <c r="AP50" s="63"/>
      <c r="AQ50" s="63"/>
      <c r="AR50" s="70">
        <f>AM50+AN50+AO50+(AP50/10)+(AQ50/5)</f>
        <v>0.45</v>
      </c>
      <c r="AS50" s="63"/>
      <c r="AT50" s="63"/>
      <c r="AZ50" s="35"/>
      <c r="BB50" s="35"/>
      <c r="BC50" s="35"/>
      <c r="BD50" s="2" t="e">
        <f>VLOOKUP(BA50,'[1]1403_11_ST'!B:B,1,FALSE)</f>
        <v>#N/A</v>
      </c>
      <c r="BE50" s="35"/>
      <c r="BF50" s="35"/>
      <c r="BG50" s="35"/>
      <c r="BH50" s="35"/>
      <c r="BI50" s="35"/>
      <c r="BJ50" s="35"/>
      <c r="BK50" s="35"/>
      <c r="BL50" s="35"/>
      <c r="BM50" s="35"/>
      <c r="BN50" s="35"/>
      <c r="BO50" s="35"/>
      <c r="BP50" s="35"/>
      <c r="BQ50" s="35"/>
      <c r="BR50" s="35"/>
      <c r="BS50" s="35"/>
    </row>
    <row r="51" spans="1:71" ht="24.95" customHeight="1">
      <c r="A51" s="58">
        <v>50</v>
      </c>
      <c r="B51" s="59">
        <v>403473274</v>
      </c>
      <c r="C51" s="60" t="s">
        <v>222</v>
      </c>
      <c r="D51" s="64"/>
      <c r="E51" s="61"/>
      <c r="F51" s="62" t="s">
        <v>61</v>
      </c>
      <c r="G51" s="61" t="s">
        <v>49</v>
      </c>
      <c r="H51" s="61" t="s">
        <v>49</v>
      </c>
      <c r="I51" s="63" t="s">
        <v>49</v>
      </c>
      <c r="J51" s="63" t="s">
        <v>49</v>
      </c>
      <c r="K51" s="63" t="s">
        <v>49</v>
      </c>
      <c r="L51" s="63" t="s">
        <v>49</v>
      </c>
      <c r="M51" s="63" t="s">
        <v>49</v>
      </c>
      <c r="N51" s="63"/>
      <c r="O51" s="63"/>
      <c r="P51" s="63"/>
      <c r="Q51" s="63"/>
      <c r="R51" s="63"/>
      <c r="S51" s="63"/>
      <c r="T51" s="63"/>
      <c r="U51" s="64"/>
      <c r="V51" s="64"/>
      <c r="W51" s="61"/>
      <c r="X51" s="61"/>
      <c r="Y51" s="61"/>
      <c r="Z51" s="71"/>
      <c r="AA51" s="63"/>
      <c r="AB51" s="64"/>
      <c r="AC51" s="64"/>
      <c r="AD51" s="66"/>
      <c r="AE51" s="64"/>
      <c r="AF51" s="67"/>
      <c r="AG51" s="63"/>
      <c r="AH51" s="63"/>
      <c r="AI51" s="63"/>
      <c r="AJ51" s="63"/>
      <c r="AK51" s="63">
        <f>SUM(G51:N51)</f>
        <v>0</v>
      </c>
      <c r="AL51" s="63">
        <f>COUNTA(O51:Y51)</f>
        <v>0</v>
      </c>
      <c r="AM51" s="69">
        <f>1.8*AL51/8</f>
        <v>0</v>
      </c>
      <c r="AN51" s="69">
        <f>1.9*AK51/765</f>
        <v>0</v>
      </c>
      <c r="AO51" s="68">
        <f>AA51</f>
        <v>0</v>
      </c>
      <c r="AP51" s="63"/>
      <c r="AQ51" s="63"/>
      <c r="AR51" s="70">
        <f>AM51+AN51+AO51+(AP51/10)+(AQ51/5)</f>
        <v>0</v>
      </c>
      <c r="AS51" s="63"/>
      <c r="AT51" s="63"/>
      <c r="AY51" s="14">
        <v>0.625</v>
      </c>
      <c r="AZ51" s="34"/>
      <c r="BA51" s="34" t="s">
        <v>46</v>
      </c>
      <c r="BB51" s="34" t="s">
        <v>47</v>
      </c>
      <c r="BC51" s="34" t="s">
        <v>6</v>
      </c>
      <c r="BD51" s="2" t="str">
        <f>VLOOKUP(BA51,'[1]1403_11_ST'!B:B,1,FALSE)</f>
        <v>شماره دانشجویی</v>
      </c>
      <c r="BE51" s="34"/>
      <c r="BF51" s="34"/>
      <c r="BG51" s="34"/>
      <c r="BH51" s="34"/>
      <c r="BI51" s="34"/>
      <c r="BJ51" s="34"/>
      <c r="BK51" s="34"/>
      <c r="BL51" s="34"/>
      <c r="BM51" s="34"/>
      <c r="BN51" s="34"/>
      <c r="BO51" s="34"/>
      <c r="BP51" s="34"/>
      <c r="BQ51" s="34"/>
      <c r="BR51" s="34"/>
      <c r="BS51" s="34"/>
    </row>
    <row r="52" spans="1:71" ht="24.95" customHeight="1">
      <c r="A52" s="58">
        <v>51</v>
      </c>
      <c r="B52" s="59">
        <v>403203342</v>
      </c>
      <c r="C52" s="60" t="s">
        <v>223</v>
      </c>
      <c r="D52" s="64"/>
      <c r="E52" s="61"/>
      <c r="F52" s="62" t="s">
        <v>61</v>
      </c>
      <c r="G52" s="61" t="s">
        <v>49</v>
      </c>
      <c r="H52" s="61" t="s">
        <v>41</v>
      </c>
      <c r="I52" s="63" t="s">
        <v>41</v>
      </c>
      <c r="J52" s="63" t="s">
        <v>41</v>
      </c>
      <c r="K52" s="63" t="s">
        <v>41</v>
      </c>
      <c r="L52" s="63" t="s">
        <v>41</v>
      </c>
      <c r="M52" s="63" t="s">
        <v>41</v>
      </c>
      <c r="N52" s="63"/>
      <c r="O52" s="63">
        <v>28</v>
      </c>
      <c r="P52" s="63"/>
      <c r="Q52" s="63">
        <v>12</v>
      </c>
      <c r="R52" s="63"/>
      <c r="S52" s="63"/>
      <c r="T52" s="63"/>
      <c r="U52" s="64"/>
      <c r="V52" s="64" t="s">
        <v>55</v>
      </c>
      <c r="W52" s="61"/>
      <c r="X52" s="61"/>
      <c r="Y52" s="61"/>
      <c r="Z52" s="65"/>
      <c r="AA52" s="63" t="s">
        <v>224</v>
      </c>
      <c r="AB52" s="64"/>
      <c r="AC52" s="64"/>
      <c r="AD52" s="66"/>
      <c r="AE52" s="64"/>
      <c r="AF52" s="67"/>
      <c r="AG52" s="63"/>
      <c r="AH52" s="63"/>
      <c r="AI52" s="63"/>
      <c r="AJ52" s="63"/>
      <c r="AK52" s="63">
        <f>SUM(G52:N52)</f>
        <v>0</v>
      </c>
      <c r="AL52" s="63">
        <f>COUNTA(O52:Y52)</f>
        <v>3</v>
      </c>
      <c r="AM52" s="69">
        <f>1.8*AL52/8</f>
        <v>0.67500000000000004</v>
      </c>
      <c r="AN52" s="69">
        <f>1.9*AK52/765</f>
        <v>0</v>
      </c>
      <c r="AO52" s="68"/>
      <c r="AP52" s="63"/>
      <c r="AQ52" s="63"/>
      <c r="AR52" s="70">
        <f>AM52+AN52+AO52+(AP52/10)+(AQ52/5)</f>
        <v>0.67500000000000004</v>
      </c>
      <c r="AS52" s="63"/>
      <c r="AT52" s="63"/>
      <c r="AZ52" s="35">
        <v>1</v>
      </c>
      <c r="BA52" s="35">
        <v>403205198</v>
      </c>
      <c r="BB52" s="35" t="s">
        <v>225</v>
      </c>
      <c r="BC52" s="35" t="s">
        <v>226</v>
      </c>
      <c r="BD52" s="2">
        <f>VLOOKUP(BA52,'[1]1403_11_ST'!B:B,1,FALSE)</f>
        <v>403205198</v>
      </c>
      <c r="BE52" s="35"/>
      <c r="BF52" s="35"/>
      <c r="BG52" s="35"/>
      <c r="BH52" s="35"/>
      <c r="BI52" s="35"/>
      <c r="BJ52" s="35"/>
      <c r="BK52" s="35"/>
      <c r="BL52" s="35"/>
      <c r="BM52" s="35"/>
      <c r="BN52" s="35"/>
      <c r="BO52" s="35"/>
      <c r="BP52" s="35"/>
      <c r="BQ52" s="35"/>
      <c r="BR52" s="35"/>
      <c r="BS52" s="35"/>
    </row>
    <row r="53" spans="1:71" ht="24.95" customHeight="1">
      <c r="A53" s="58">
        <v>52</v>
      </c>
      <c r="B53" s="59">
        <v>403820466</v>
      </c>
      <c r="C53" s="60" t="s">
        <v>227</v>
      </c>
      <c r="D53" s="64"/>
      <c r="E53" s="61"/>
      <c r="F53" s="62" t="s">
        <v>61</v>
      </c>
      <c r="G53" s="61" t="s">
        <v>49</v>
      </c>
      <c r="H53" s="61" t="s">
        <v>41</v>
      </c>
      <c r="I53" s="63" t="s">
        <v>41</v>
      </c>
      <c r="J53" s="63" t="s">
        <v>41</v>
      </c>
      <c r="K53" s="63">
        <v>100</v>
      </c>
      <c r="L53" s="63">
        <v>100</v>
      </c>
      <c r="M53" s="63">
        <v>160</v>
      </c>
      <c r="N53" s="63"/>
      <c r="O53" s="63">
        <v>28</v>
      </c>
      <c r="P53" s="63">
        <v>5</v>
      </c>
      <c r="Q53" s="63">
        <v>12</v>
      </c>
      <c r="R53" s="63">
        <v>19</v>
      </c>
      <c r="S53" s="63" t="s">
        <v>42</v>
      </c>
      <c r="T53" s="63"/>
      <c r="U53" s="64" t="s">
        <v>43</v>
      </c>
      <c r="V53" s="64" t="s">
        <v>55</v>
      </c>
      <c r="W53" s="61"/>
      <c r="X53" s="61"/>
      <c r="Y53" s="61"/>
      <c r="Z53" s="65"/>
      <c r="AA53" s="63"/>
      <c r="AB53" s="64"/>
      <c r="AC53" s="64"/>
      <c r="AD53" s="66"/>
      <c r="AE53" s="64"/>
      <c r="AF53" s="67"/>
      <c r="AG53" s="63"/>
      <c r="AH53" s="63"/>
      <c r="AI53" s="63"/>
      <c r="AJ53" s="63"/>
      <c r="AK53" s="63">
        <f>SUM(G53:N53)</f>
        <v>360</v>
      </c>
      <c r="AL53" s="63">
        <f>COUNTA(O53:Y53)</f>
        <v>7</v>
      </c>
      <c r="AM53" s="69">
        <f>1.8*AL53/8</f>
        <v>1.575</v>
      </c>
      <c r="AN53" s="69">
        <f>1.9*AK53/765</f>
        <v>0.89411764705882357</v>
      </c>
      <c r="AO53" s="68">
        <f>AA53</f>
        <v>0</v>
      </c>
      <c r="AP53" s="63"/>
      <c r="AQ53" s="63"/>
      <c r="AR53" s="70">
        <f>AM53+AN53+AO53+(AP53/10)+(AQ53/5)</f>
        <v>2.4691176470588236</v>
      </c>
      <c r="AS53" s="63"/>
      <c r="AT53" s="63"/>
      <c r="AZ53" s="36">
        <v>2</v>
      </c>
      <c r="BA53" s="36">
        <v>403473998</v>
      </c>
      <c r="BB53" s="36" t="s">
        <v>228</v>
      </c>
      <c r="BC53" s="36" t="s">
        <v>229</v>
      </c>
      <c r="BD53" s="23" t="e">
        <f>VLOOKUP(BA53,'[1]1403_11_ST'!B:B,1,FALSE)</f>
        <v>#N/A</v>
      </c>
      <c r="BE53" s="35"/>
      <c r="BF53" s="35"/>
      <c r="BG53" s="35"/>
      <c r="BH53" s="35"/>
      <c r="BI53" s="35"/>
      <c r="BJ53" s="35"/>
      <c r="BK53" s="35"/>
      <c r="BL53" s="35"/>
      <c r="BM53" s="35"/>
      <c r="BN53" s="35"/>
      <c r="BO53" s="35"/>
      <c r="BP53" s="35"/>
      <c r="BQ53" s="35"/>
      <c r="BR53" s="35"/>
      <c r="BS53" s="35"/>
    </row>
    <row r="54" spans="1:71" ht="24.95" customHeight="1">
      <c r="A54" s="58">
        <v>53</v>
      </c>
      <c r="B54" s="59">
        <v>403201062</v>
      </c>
      <c r="C54" s="76" t="s">
        <v>230</v>
      </c>
      <c r="D54" s="64"/>
      <c r="E54" s="61"/>
      <c r="F54" s="62" t="s">
        <v>61</v>
      </c>
      <c r="G54" s="61" t="s">
        <v>49</v>
      </c>
      <c r="H54" s="61" t="s">
        <v>41</v>
      </c>
      <c r="I54" s="63">
        <v>100</v>
      </c>
      <c r="J54" s="63">
        <v>90</v>
      </c>
      <c r="K54" s="63">
        <v>60</v>
      </c>
      <c r="L54" s="63" t="s">
        <v>41</v>
      </c>
      <c r="M54" s="63" t="s">
        <v>49</v>
      </c>
      <c r="N54" s="63"/>
      <c r="O54" s="63">
        <v>28</v>
      </c>
      <c r="P54" s="63">
        <v>5</v>
      </c>
      <c r="Q54" s="63" t="s">
        <v>80</v>
      </c>
      <c r="R54" s="63" t="s">
        <v>139</v>
      </c>
      <c r="S54" s="63">
        <v>17</v>
      </c>
      <c r="T54" s="63"/>
      <c r="U54" s="64" t="s">
        <v>43</v>
      </c>
      <c r="V54" s="64" t="s">
        <v>55</v>
      </c>
      <c r="W54" s="61"/>
      <c r="X54" s="61"/>
      <c r="Y54" s="61">
        <v>21</v>
      </c>
      <c r="Z54" s="63" t="s">
        <v>231</v>
      </c>
      <c r="AA54" s="63">
        <v>6</v>
      </c>
      <c r="AB54" s="64"/>
      <c r="AC54" s="64"/>
      <c r="AD54" s="66"/>
      <c r="AE54" s="64"/>
      <c r="AF54" s="67"/>
      <c r="AG54" s="63"/>
      <c r="AH54" s="63"/>
      <c r="AI54" s="63"/>
      <c r="AJ54" s="63"/>
      <c r="AK54" s="63">
        <f>SUM(G54:N54)</f>
        <v>250</v>
      </c>
      <c r="AL54" s="63">
        <f>COUNTA(O54:Y54)</f>
        <v>8</v>
      </c>
      <c r="AM54" s="69">
        <f>1.8*AL54/8</f>
        <v>1.8</v>
      </c>
      <c r="AN54" s="69">
        <f>1.9*AK54/765</f>
        <v>0.62091503267973858</v>
      </c>
      <c r="AO54" s="68">
        <f>AA54</f>
        <v>6</v>
      </c>
      <c r="AP54" s="63">
        <v>9.25</v>
      </c>
      <c r="AQ54" s="63"/>
      <c r="AR54" s="70">
        <f>AM54+AN54+AO54+(AP54/10)+(AQ54/5)</f>
        <v>9.3459150326797396</v>
      </c>
      <c r="AS54" s="63"/>
      <c r="AT54" s="63"/>
      <c r="AZ54" s="35">
        <v>3</v>
      </c>
      <c r="BA54" s="35">
        <v>403820675</v>
      </c>
      <c r="BB54" s="35" t="s">
        <v>232</v>
      </c>
      <c r="BC54" s="35" t="s">
        <v>233</v>
      </c>
      <c r="BD54" s="2">
        <f>VLOOKUP(BA54,'[1]1403_11_ST'!B:B,1,FALSE)</f>
        <v>403820675</v>
      </c>
      <c r="BE54" s="35"/>
      <c r="BF54" s="35"/>
      <c r="BG54" s="35"/>
      <c r="BH54" s="35"/>
      <c r="BI54" s="35"/>
      <c r="BJ54" s="35"/>
      <c r="BK54" s="35"/>
      <c r="BL54" s="35"/>
      <c r="BM54" s="35"/>
      <c r="BN54" s="35"/>
      <c r="BO54" s="35"/>
      <c r="BP54" s="35"/>
      <c r="BQ54" s="35"/>
      <c r="BR54" s="35"/>
      <c r="BS54" s="35"/>
    </row>
    <row r="55" spans="1:71" ht="24.95" customHeight="1">
      <c r="A55" s="58">
        <v>54</v>
      </c>
      <c r="B55" s="59">
        <v>403204081</v>
      </c>
      <c r="C55" s="60" t="s">
        <v>234</v>
      </c>
      <c r="D55" s="64"/>
      <c r="E55" s="61"/>
      <c r="F55" s="62" t="s">
        <v>61</v>
      </c>
      <c r="G55" s="61" t="s">
        <v>49</v>
      </c>
      <c r="H55" s="61" t="s">
        <v>41</v>
      </c>
      <c r="I55" s="63" t="s">
        <v>41</v>
      </c>
      <c r="J55" s="63" t="s">
        <v>41</v>
      </c>
      <c r="K55" s="63" t="s">
        <v>41</v>
      </c>
      <c r="L55" s="63" t="s">
        <v>41</v>
      </c>
      <c r="M55" s="63" t="s">
        <v>41</v>
      </c>
      <c r="N55" s="63"/>
      <c r="O55" s="63">
        <v>28</v>
      </c>
      <c r="P55" s="63">
        <v>5</v>
      </c>
      <c r="Q55" s="63"/>
      <c r="R55" s="63">
        <v>19</v>
      </c>
      <c r="S55" s="63" t="s">
        <v>42</v>
      </c>
      <c r="T55" s="63">
        <v>24</v>
      </c>
      <c r="U55" s="64" t="s">
        <v>43</v>
      </c>
      <c r="V55" s="64" t="s">
        <v>55</v>
      </c>
      <c r="W55" s="61"/>
      <c r="X55" s="61"/>
      <c r="Y55" s="61"/>
      <c r="Z55" s="65"/>
      <c r="AA55" s="63"/>
      <c r="AB55" s="64"/>
      <c r="AC55" s="64"/>
      <c r="AD55" s="66"/>
      <c r="AE55" s="64"/>
      <c r="AF55" s="67"/>
      <c r="AG55" s="63"/>
      <c r="AH55" s="63"/>
      <c r="AI55" s="63"/>
      <c r="AJ55" s="63"/>
      <c r="AK55" s="63">
        <f>SUM(G55:N55)</f>
        <v>0</v>
      </c>
      <c r="AL55" s="63">
        <f>COUNTA(O55:Y55)</f>
        <v>7</v>
      </c>
      <c r="AM55" s="69">
        <f>1.8*AL55/8</f>
        <v>1.575</v>
      </c>
      <c r="AN55" s="69">
        <f>1.9*AK55/765</f>
        <v>0</v>
      </c>
      <c r="AO55" s="68">
        <f>AA55</f>
        <v>0</v>
      </c>
      <c r="AP55" s="63"/>
      <c r="AQ55" s="63"/>
      <c r="AR55" s="70">
        <f>AM55+AN55+AO55+(AP55/10)+(AQ55/5)</f>
        <v>1.575</v>
      </c>
      <c r="AS55" s="63"/>
      <c r="AT55" s="63"/>
      <c r="AZ55" s="36">
        <v>4</v>
      </c>
      <c r="BA55" s="36">
        <v>403203961</v>
      </c>
      <c r="BB55" s="36" t="s">
        <v>235</v>
      </c>
      <c r="BC55" s="36" t="s">
        <v>236</v>
      </c>
      <c r="BD55" s="23" t="e">
        <f>VLOOKUP(BA55,'[1]1403_11_ST'!B:B,1,FALSE)</f>
        <v>#N/A</v>
      </c>
      <c r="BE55" s="35"/>
      <c r="BF55" s="35"/>
      <c r="BG55" s="35"/>
      <c r="BH55" s="35"/>
      <c r="BI55" s="35"/>
      <c r="BJ55" s="35"/>
      <c r="BK55" s="35"/>
      <c r="BL55" s="35"/>
      <c r="BM55" s="35"/>
      <c r="BN55" s="35"/>
      <c r="BO55" s="35"/>
      <c r="BP55" s="35"/>
      <c r="BQ55" s="35"/>
      <c r="BR55" s="35"/>
      <c r="BS55" s="35"/>
    </row>
    <row r="56" spans="1:71" ht="24.95" customHeight="1">
      <c r="A56" s="58">
        <v>55</v>
      </c>
      <c r="B56" s="59">
        <v>403800535</v>
      </c>
      <c r="C56" s="60" t="s">
        <v>237</v>
      </c>
      <c r="D56" s="64"/>
      <c r="E56" s="61"/>
      <c r="F56" s="62" t="s">
        <v>61</v>
      </c>
      <c r="G56" s="61" t="s">
        <v>49</v>
      </c>
      <c r="H56" s="61" t="s">
        <v>41</v>
      </c>
      <c r="I56" s="63" t="s">
        <v>41</v>
      </c>
      <c r="J56" s="63" t="s">
        <v>41</v>
      </c>
      <c r="K56" s="63" t="s">
        <v>41</v>
      </c>
      <c r="L56" s="63" t="s">
        <v>41</v>
      </c>
      <c r="M56" s="63">
        <v>160</v>
      </c>
      <c r="N56" s="63"/>
      <c r="O56" s="63">
        <v>28</v>
      </c>
      <c r="P56" s="63">
        <v>5</v>
      </c>
      <c r="Q56" s="63">
        <v>12</v>
      </c>
      <c r="R56" s="63">
        <v>19</v>
      </c>
      <c r="S56" s="63" t="s">
        <v>42</v>
      </c>
      <c r="T56" s="63"/>
      <c r="U56" s="64" t="s">
        <v>43</v>
      </c>
      <c r="V56" s="64" t="s">
        <v>55</v>
      </c>
      <c r="W56" s="61"/>
      <c r="X56" s="61"/>
      <c r="Y56" s="61"/>
      <c r="Z56" s="65"/>
      <c r="AA56" s="63"/>
      <c r="AB56" s="64"/>
      <c r="AC56" s="64"/>
      <c r="AD56" s="66"/>
      <c r="AE56" s="64"/>
      <c r="AF56" s="67"/>
      <c r="AG56" s="63"/>
      <c r="AH56" s="63"/>
      <c r="AI56" s="63"/>
      <c r="AJ56" s="63"/>
      <c r="AK56" s="63">
        <f>SUM(G56:N56)</f>
        <v>160</v>
      </c>
      <c r="AL56" s="63">
        <f>COUNTA(O56:Y56)</f>
        <v>7</v>
      </c>
      <c r="AM56" s="69">
        <f>1.8*AL56/8</f>
        <v>1.575</v>
      </c>
      <c r="AN56" s="69">
        <f>1.9*AK56/765</f>
        <v>0.39738562091503266</v>
      </c>
      <c r="AO56" s="68">
        <f>AA56</f>
        <v>0</v>
      </c>
      <c r="AP56" s="63"/>
      <c r="AQ56" s="63"/>
      <c r="AR56" s="70">
        <f>AM56+AN56+AO56+(AP56/10)+(AQ56/5)</f>
        <v>1.9723856209150326</v>
      </c>
      <c r="AS56" s="63"/>
      <c r="AT56" s="63"/>
      <c r="AZ56" s="36">
        <v>5</v>
      </c>
      <c r="BA56" s="36">
        <v>403203125</v>
      </c>
      <c r="BB56" s="36" t="s">
        <v>238</v>
      </c>
      <c r="BC56" s="36" t="s">
        <v>239</v>
      </c>
      <c r="BD56" s="23" t="e">
        <f>VLOOKUP(BA56,'[1]1403_11_ST'!B:B,1,FALSE)</f>
        <v>#N/A</v>
      </c>
      <c r="BE56" s="35"/>
      <c r="BF56" s="35"/>
      <c r="BG56" s="35"/>
      <c r="BH56" s="35"/>
      <c r="BI56" s="35"/>
      <c r="BJ56" s="35"/>
      <c r="BK56" s="35"/>
      <c r="BL56" s="35"/>
      <c r="BM56" s="35"/>
      <c r="BN56" s="35"/>
      <c r="BO56" s="35"/>
      <c r="BP56" s="35"/>
      <c r="BQ56" s="35"/>
      <c r="BR56" s="35"/>
      <c r="BS56" s="35"/>
    </row>
    <row r="57" spans="1:71" ht="24.95" customHeight="1">
      <c r="A57" s="58">
        <v>56</v>
      </c>
      <c r="B57" s="59">
        <v>403820015</v>
      </c>
      <c r="C57" s="60" t="s">
        <v>240</v>
      </c>
      <c r="D57" s="64"/>
      <c r="E57" s="61"/>
      <c r="F57" s="62"/>
      <c r="G57" s="61" t="s">
        <v>49</v>
      </c>
      <c r="H57" s="61" t="s">
        <v>41</v>
      </c>
      <c r="I57" s="63" t="s">
        <v>41</v>
      </c>
      <c r="J57" s="63" t="s">
        <v>41</v>
      </c>
      <c r="K57" s="63" t="s">
        <v>49</v>
      </c>
      <c r="L57" s="63" t="s">
        <v>49</v>
      </c>
      <c r="M57" s="63" t="s">
        <v>49</v>
      </c>
      <c r="N57" s="63"/>
      <c r="O57" s="63"/>
      <c r="P57" s="63"/>
      <c r="Q57" s="63"/>
      <c r="R57" s="63">
        <v>19</v>
      </c>
      <c r="S57" s="63" t="s">
        <v>42</v>
      </c>
      <c r="T57" s="63"/>
      <c r="U57" s="64" t="s">
        <v>43</v>
      </c>
      <c r="V57" s="64" t="s">
        <v>55</v>
      </c>
      <c r="W57" s="61"/>
      <c r="X57" s="61"/>
      <c r="Y57" s="61"/>
      <c r="Z57" s="71"/>
      <c r="AA57" s="63"/>
      <c r="AB57" s="64"/>
      <c r="AC57" s="64"/>
      <c r="AD57" s="66"/>
      <c r="AE57" s="64"/>
      <c r="AF57" s="67"/>
      <c r="AG57" s="63"/>
      <c r="AH57" s="63"/>
      <c r="AI57" s="63"/>
      <c r="AJ57" s="63"/>
      <c r="AK57" s="63">
        <f>SUM(G57:N57)</f>
        <v>0</v>
      </c>
      <c r="AL57" s="63">
        <f>COUNTA(O57:Y57)</f>
        <v>4</v>
      </c>
      <c r="AM57" s="69">
        <f>1.8*AL57/8</f>
        <v>0.9</v>
      </c>
      <c r="AN57" s="69">
        <f>1.9*AK57/765</f>
        <v>0</v>
      </c>
      <c r="AO57" s="68">
        <f>AA57</f>
        <v>0</v>
      </c>
      <c r="AP57" s="63"/>
      <c r="AQ57" s="63"/>
      <c r="AR57" s="70">
        <f>AM57+AN57+AO57+(AP57/10)+(AQ57/5)</f>
        <v>0.9</v>
      </c>
      <c r="AS57" s="63"/>
      <c r="AT57" s="63"/>
      <c r="AZ57" s="35">
        <v>6</v>
      </c>
      <c r="BA57" s="35">
        <v>403820538</v>
      </c>
      <c r="BB57" s="35" t="s">
        <v>241</v>
      </c>
      <c r="BC57" s="35" t="s">
        <v>133</v>
      </c>
      <c r="BD57" s="2">
        <f>VLOOKUP(BA57,'[1]1403_11_ST'!B:B,1,FALSE)</f>
        <v>403820538</v>
      </c>
      <c r="BE57" s="35"/>
      <c r="BF57" s="35"/>
      <c r="BG57" s="35"/>
      <c r="BH57" s="35"/>
      <c r="BI57" s="35"/>
      <c r="BJ57" s="35"/>
      <c r="BK57" s="35"/>
      <c r="BL57" s="35"/>
      <c r="BM57" s="35"/>
      <c r="BN57" s="35"/>
      <c r="BO57" s="35"/>
      <c r="BP57" s="35"/>
      <c r="BQ57" s="35"/>
      <c r="BR57" s="35"/>
      <c r="BS57" s="35"/>
    </row>
    <row r="58" spans="1:71" ht="24.95" customHeight="1">
      <c r="A58" s="58">
        <v>57</v>
      </c>
      <c r="B58" s="59">
        <v>403202363</v>
      </c>
      <c r="C58" s="60" t="s">
        <v>242</v>
      </c>
      <c r="D58" s="64"/>
      <c r="E58" s="61"/>
      <c r="F58" s="62"/>
      <c r="G58" s="61" t="s">
        <v>49</v>
      </c>
      <c r="H58" s="61" t="s">
        <v>41</v>
      </c>
      <c r="I58" s="63" t="s">
        <v>41</v>
      </c>
      <c r="J58" s="63" t="s">
        <v>41</v>
      </c>
      <c r="K58" s="63"/>
      <c r="L58" s="63"/>
      <c r="M58" s="63"/>
      <c r="N58" s="63"/>
      <c r="O58" s="63"/>
      <c r="P58" s="63"/>
      <c r="Q58" s="63"/>
      <c r="R58" s="63"/>
      <c r="S58" s="63" t="s">
        <v>42</v>
      </c>
      <c r="T58" s="63"/>
      <c r="U58" s="64" t="s">
        <v>43</v>
      </c>
      <c r="V58" s="64"/>
      <c r="W58" s="61"/>
      <c r="X58" s="61"/>
      <c r="Y58" s="61"/>
      <c r="Z58" s="65"/>
      <c r="AA58" s="63"/>
      <c r="AB58" s="64"/>
      <c r="AC58" s="64"/>
      <c r="AD58" s="66"/>
      <c r="AE58" s="64"/>
      <c r="AF58" s="67"/>
      <c r="AG58" s="63"/>
      <c r="AH58" s="63"/>
      <c r="AI58" s="63"/>
      <c r="AJ58" s="63"/>
      <c r="AK58" s="63">
        <f>SUM(G58:N58)</f>
        <v>0</v>
      </c>
      <c r="AL58" s="63">
        <f>COUNTA(O58:Y58)</f>
        <v>2</v>
      </c>
      <c r="AM58" s="69">
        <f>1.8*AL58/8</f>
        <v>0.45</v>
      </c>
      <c r="AN58" s="69">
        <f>1.9*AK58/765</f>
        <v>0</v>
      </c>
      <c r="AO58" s="68">
        <f>AA58</f>
        <v>0</v>
      </c>
      <c r="AP58" s="63"/>
      <c r="AQ58" s="63"/>
      <c r="AR58" s="70">
        <f>AM58+AN58+AO58+(AP58/10)+(AQ58/5)</f>
        <v>0.45</v>
      </c>
      <c r="AS58" s="63"/>
      <c r="AT58" s="63"/>
      <c r="AZ58" s="35">
        <v>7</v>
      </c>
      <c r="BA58" s="35">
        <v>403800664</v>
      </c>
      <c r="BB58" s="35" t="s">
        <v>243</v>
      </c>
      <c r="BC58" s="35" t="s">
        <v>137</v>
      </c>
      <c r="BD58" s="2">
        <f>VLOOKUP(BA58,'[1]1403_11_ST'!B:B,1,FALSE)</f>
        <v>403800664</v>
      </c>
      <c r="BE58" s="35"/>
      <c r="BF58" s="35"/>
      <c r="BG58" s="35"/>
      <c r="BH58" s="35"/>
      <c r="BI58" s="35"/>
      <c r="BJ58" s="35"/>
      <c r="BK58" s="35"/>
      <c r="BL58" s="35"/>
      <c r="BM58" s="35"/>
      <c r="BN58" s="35"/>
      <c r="BO58" s="35"/>
      <c r="BP58" s="35"/>
      <c r="BQ58" s="35"/>
      <c r="BR58" s="35"/>
      <c r="BS58" s="35"/>
    </row>
    <row r="59" spans="1:71" ht="24.95" customHeight="1">
      <c r="A59" s="58">
        <v>58</v>
      </c>
      <c r="B59" s="59"/>
      <c r="C59" s="60"/>
      <c r="D59" s="64"/>
      <c r="E59" s="61"/>
      <c r="F59" s="62"/>
      <c r="G59" s="61" t="s">
        <v>49</v>
      </c>
      <c r="H59" s="61" t="s">
        <v>49</v>
      </c>
      <c r="I59" s="63" t="s">
        <v>49</v>
      </c>
      <c r="J59" s="63" t="s">
        <v>49</v>
      </c>
      <c r="K59" s="63"/>
      <c r="L59" s="63"/>
      <c r="M59" s="63"/>
      <c r="N59" s="63"/>
      <c r="O59" s="63"/>
      <c r="P59" s="63"/>
      <c r="Q59" s="63"/>
      <c r="R59" s="63"/>
      <c r="S59" s="63"/>
      <c r="T59" s="63"/>
      <c r="U59" s="64"/>
      <c r="V59" s="64"/>
      <c r="W59" s="61"/>
      <c r="X59" s="61"/>
      <c r="Y59" s="61"/>
      <c r="Z59" s="65"/>
      <c r="AA59" s="63"/>
      <c r="AB59" s="64"/>
      <c r="AC59" s="64"/>
      <c r="AD59" s="66"/>
      <c r="AE59" s="64"/>
      <c r="AF59" s="67"/>
      <c r="AG59" s="63"/>
      <c r="AH59" s="63"/>
      <c r="AI59" s="63"/>
      <c r="AJ59" s="63"/>
      <c r="AK59" s="63">
        <f>SUM(G59:N59)</f>
        <v>0</v>
      </c>
      <c r="AL59" s="63">
        <f>COUNTA(O59:Y59)</f>
        <v>0</v>
      </c>
      <c r="AM59" s="69">
        <f>1.8*AL59/8</f>
        <v>0</v>
      </c>
      <c r="AN59" s="69">
        <f>1.9*AK59/765</f>
        <v>0</v>
      </c>
      <c r="AO59" s="68">
        <f>AA59</f>
        <v>0</v>
      </c>
      <c r="AP59" s="63"/>
      <c r="AQ59" s="63"/>
      <c r="AR59" s="70">
        <f>AM59+AN59+AO59+(AP59/10)+(AQ59/5)</f>
        <v>0</v>
      </c>
      <c r="AS59" s="63"/>
      <c r="AT59" s="63"/>
      <c r="AZ59" s="36">
        <v>8</v>
      </c>
      <c r="BA59" s="36">
        <v>403202162</v>
      </c>
      <c r="BB59" s="36" t="s">
        <v>187</v>
      </c>
      <c r="BC59" s="36" t="s">
        <v>137</v>
      </c>
      <c r="BD59" s="23" t="e">
        <f>VLOOKUP(BA59,'[1]1403_11_ST'!B:B,1,FALSE)</f>
        <v>#N/A</v>
      </c>
      <c r="BE59" s="35"/>
      <c r="BF59" s="35"/>
      <c r="BG59" s="35"/>
      <c r="BH59" s="35"/>
      <c r="BI59" s="35"/>
      <c r="BJ59" s="35"/>
      <c r="BK59" s="35"/>
      <c r="BL59" s="35"/>
      <c r="BM59" s="35"/>
      <c r="BN59" s="35"/>
      <c r="BO59" s="35"/>
      <c r="BP59" s="35"/>
      <c r="BQ59" s="35"/>
      <c r="BR59" s="35"/>
      <c r="BS59" s="35"/>
    </row>
    <row r="60" spans="1:71" ht="24.95" customHeight="1">
      <c r="A60" s="58">
        <v>59</v>
      </c>
      <c r="B60" s="59"/>
      <c r="C60" s="60"/>
      <c r="D60" s="64"/>
      <c r="E60" s="61"/>
      <c r="F60" s="62"/>
      <c r="G60" s="61" t="s">
        <v>49</v>
      </c>
      <c r="H60" s="61" t="s">
        <v>49</v>
      </c>
      <c r="I60" s="63" t="s">
        <v>49</v>
      </c>
      <c r="J60" s="63" t="s">
        <v>49</v>
      </c>
      <c r="K60" s="63"/>
      <c r="L60" s="63"/>
      <c r="M60" s="63"/>
      <c r="N60" s="63"/>
      <c r="O60" s="63"/>
      <c r="P60" s="63"/>
      <c r="Q60" s="63"/>
      <c r="R60" s="63"/>
      <c r="S60" s="63"/>
      <c r="T60" s="63"/>
      <c r="U60" s="64"/>
      <c r="V60" s="64"/>
      <c r="W60" s="61"/>
      <c r="X60" s="61"/>
      <c r="Y60" s="61"/>
      <c r="Z60" s="65"/>
      <c r="AA60" s="63"/>
      <c r="AB60" s="64"/>
      <c r="AC60" s="64"/>
      <c r="AD60" s="66"/>
      <c r="AE60" s="64"/>
      <c r="AF60" s="67"/>
      <c r="AG60" s="63"/>
      <c r="AH60" s="63"/>
      <c r="AI60" s="63"/>
      <c r="AJ60" s="63"/>
      <c r="AK60" s="63">
        <f>SUM(G60:N60)</f>
        <v>0</v>
      </c>
      <c r="AL60" s="63">
        <f>COUNTA(O60:Y60)</f>
        <v>0</v>
      </c>
      <c r="AM60" s="69">
        <f>1.8*AL60/8</f>
        <v>0</v>
      </c>
      <c r="AN60" s="69">
        <f>1.9*AK60/765</f>
        <v>0</v>
      </c>
      <c r="AO60" s="68">
        <f>AA60</f>
        <v>0</v>
      </c>
      <c r="AP60" s="63"/>
      <c r="AQ60" s="63"/>
      <c r="AR60" s="70">
        <f>AM60+AN60+AO60+(AP60/10)+(AQ60/5)</f>
        <v>0</v>
      </c>
      <c r="AS60" s="63"/>
      <c r="AT60" s="63"/>
      <c r="AZ60" s="35">
        <v>9</v>
      </c>
      <c r="BA60" s="35">
        <v>403202652</v>
      </c>
      <c r="BB60" s="35" t="s">
        <v>244</v>
      </c>
      <c r="BC60" s="35" t="s">
        <v>245</v>
      </c>
      <c r="BD60" s="2">
        <f>VLOOKUP(BA60,'[1]1403_11_ST'!B:B,1,FALSE)</f>
        <v>403202652</v>
      </c>
      <c r="BE60" s="35"/>
      <c r="BF60" s="35"/>
      <c r="BG60" s="35"/>
      <c r="BH60" s="35"/>
      <c r="BI60" s="35"/>
      <c r="BJ60" s="35"/>
      <c r="BK60" s="35"/>
      <c r="BL60" s="35"/>
      <c r="BM60" s="35"/>
      <c r="BN60" s="35"/>
      <c r="BO60" s="35"/>
      <c r="BP60" s="35"/>
      <c r="BQ60" s="35"/>
      <c r="BR60" s="35"/>
      <c r="BS60" s="35"/>
    </row>
    <row r="61" spans="1:71" ht="24.95" customHeight="1">
      <c r="A61" s="58">
        <v>60</v>
      </c>
      <c r="B61" s="59"/>
      <c r="C61" s="60"/>
      <c r="D61" s="64"/>
      <c r="E61" s="61"/>
      <c r="F61" s="62"/>
      <c r="G61" s="61" t="s">
        <v>49</v>
      </c>
      <c r="H61" s="61" t="s">
        <v>49</v>
      </c>
      <c r="I61" s="63" t="s">
        <v>49</v>
      </c>
      <c r="J61" s="63" t="s">
        <v>49</v>
      </c>
      <c r="K61" s="63" t="s">
        <v>49</v>
      </c>
      <c r="L61" s="63" t="s">
        <v>49</v>
      </c>
      <c r="M61" s="63" t="s">
        <v>49</v>
      </c>
      <c r="N61" s="63"/>
      <c r="O61" s="63"/>
      <c r="P61" s="63"/>
      <c r="Q61" s="63"/>
      <c r="R61" s="63"/>
      <c r="S61" s="63"/>
      <c r="T61" s="63"/>
      <c r="U61" s="64"/>
      <c r="V61" s="64"/>
      <c r="W61" s="61"/>
      <c r="X61" s="61"/>
      <c r="Y61" s="61"/>
      <c r="Z61" s="65"/>
      <c r="AA61" s="63"/>
      <c r="AB61" s="64"/>
      <c r="AC61" s="64"/>
      <c r="AD61" s="66"/>
      <c r="AE61" s="64"/>
      <c r="AF61" s="67"/>
      <c r="AG61" s="63"/>
      <c r="AH61" s="63"/>
      <c r="AI61" s="63"/>
      <c r="AJ61" s="63"/>
      <c r="AK61" s="63">
        <f>SUM(G61:N61)</f>
        <v>0</v>
      </c>
      <c r="AL61" s="63">
        <f>COUNTA(O61:Y61)</f>
        <v>0</v>
      </c>
      <c r="AM61" s="69">
        <f>1.8*AL61/8</f>
        <v>0</v>
      </c>
      <c r="AN61" s="69">
        <f>1.9*AK61/765</f>
        <v>0</v>
      </c>
      <c r="AO61" s="68">
        <f>AA61</f>
        <v>0</v>
      </c>
      <c r="AP61" s="63"/>
      <c r="AQ61" s="63"/>
      <c r="AR61" s="70">
        <f>AM61+AN61+AO61+(AP61/10)+(AQ61/5)</f>
        <v>0</v>
      </c>
      <c r="AS61" s="63"/>
      <c r="AT61" s="63"/>
      <c r="AZ61" s="36">
        <v>10</v>
      </c>
      <c r="BA61" s="36">
        <v>403820361</v>
      </c>
      <c r="BB61" s="36" t="s">
        <v>113</v>
      </c>
      <c r="BC61" s="36" t="s">
        <v>246</v>
      </c>
      <c r="BD61" s="23" t="e">
        <f>VLOOKUP(BA61,'[1]1403_11_ST'!B:B,1,FALSE)</f>
        <v>#N/A</v>
      </c>
      <c r="BE61" s="35"/>
      <c r="BF61" s="35"/>
      <c r="BG61" s="35"/>
      <c r="BH61" s="35"/>
      <c r="BI61" s="35"/>
      <c r="BJ61" s="35"/>
      <c r="BK61" s="35"/>
      <c r="BL61" s="35"/>
      <c r="BM61" s="35"/>
      <c r="BN61" s="35"/>
      <c r="BO61" s="35"/>
      <c r="BP61" s="35"/>
      <c r="BQ61" s="35"/>
      <c r="BR61" s="35"/>
      <c r="BS61" s="35"/>
    </row>
    <row r="62" spans="1:71" ht="24.95" customHeight="1">
      <c r="A62" s="58">
        <v>61</v>
      </c>
      <c r="B62" s="59" t="s">
        <v>46</v>
      </c>
      <c r="C62" s="60" t="s">
        <v>204</v>
      </c>
      <c r="D62" s="64"/>
      <c r="E62" s="61"/>
      <c r="F62" s="62" t="s">
        <v>100</v>
      </c>
      <c r="G62" s="61" t="s">
        <v>49</v>
      </c>
      <c r="H62" s="61" t="s">
        <v>49</v>
      </c>
      <c r="I62" s="63" t="s">
        <v>49</v>
      </c>
      <c r="J62" s="63" t="s">
        <v>49</v>
      </c>
      <c r="K62" s="63" t="s">
        <v>49</v>
      </c>
      <c r="L62" s="63" t="s">
        <v>49</v>
      </c>
      <c r="M62" s="63" t="s">
        <v>49</v>
      </c>
      <c r="N62" s="63"/>
      <c r="O62" s="63"/>
      <c r="P62" s="63"/>
      <c r="Q62" s="63"/>
      <c r="R62" s="63"/>
      <c r="S62" s="63"/>
      <c r="T62" s="63"/>
      <c r="U62" s="64"/>
      <c r="V62" s="64"/>
      <c r="W62" s="61"/>
      <c r="X62" s="61"/>
      <c r="Y62" s="61"/>
      <c r="Z62" s="65"/>
      <c r="AA62" s="63"/>
      <c r="AB62" s="64"/>
      <c r="AC62" s="64"/>
      <c r="AD62" s="66"/>
      <c r="AE62" s="64"/>
      <c r="AF62" s="67"/>
      <c r="AG62" s="63"/>
      <c r="AH62" s="63"/>
      <c r="AI62" s="63"/>
      <c r="AJ62" s="63"/>
      <c r="AK62" s="63">
        <f>SUM(G62:N62)</f>
        <v>0</v>
      </c>
      <c r="AL62" s="63">
        <f>COUNTA(O62:Y62)</f>
        <v>0</v>
      </c>
      <c r="AM62" s="69">
        <f>1.8*AL62/8</f>
        <v>0</v>
      </c>
      <c r="AN62" s="69">
        <f>1.9*AK62/765</f>
        <v>0</v>
      </c>
      <c r="AO62" s="68">
        <f>AA62</f>
        <v>0</v>
      </c>
      <c r="AP62" s="63"/>
      <c r="AQ62" s="63"/>
      <c r="AR62" s="70">
        <f>AM62+AN62+AO62+(AP62/10)+(AQ62/5)</f>
        <v>0</v>
      </c>
      <c r="AS62" s="63"/>
      <c r="AT62" s="63"/>
      <c r="AZ62" s="35">
        <v>11</v>
      </c>
      <c r="BA62" s="35">
        <v>403203543</v>
      </c>
      <c r="BB62" s="35" t="s">
        <v>247</v>
      </c>
      <c r="BC62" s="35" t="s">
        <v>248</v>
      </c>
      <c r="BD62" s="2">
        <f>VLOOKUP(BA62,'[1]1403_11_ST'!B:B,1,FALSE)</f>
        <v>403203543</v>
      </c>
      <c r="BE62" s="35"/>
      <c r="BF62" s="35"/>
      <c r="BG62" s="35"/>
      <c r="BH62" s="35"/>
      <c r="BI62" s="35"/>
      <c r="BJ62" s="35"/>
      <c r="BK62" s="35"/>
      <c r="BL62" s="35"/>
      <c r="BM62" s="35"/>
      <c r="BN62" s="35"/>
      <c r="BO62" s="35"/>
      <c r="BP62" s="35"/>
      <c r="BQ62" s="35"/>
      <c r="BR62" s="35"/>
      <c r="BS62" s="35"/>
    </row>
    <row r="63" spans="1:71" ht="24.95" customHeight="1">
      <c r="A63" s="58">
        <v>62</v>
      </c>
      <c r="B63" s="59">
        <v>403205198</v>
      </c>
      <c r="C63" s="60" t="s">
        <v>249</v>
      </c>
      <c r="D63" s="64"/>
      <c r="E63" s="61"/>
      <c r="F63" s="62"/>
      <c r="G63" s="61" t="s">
        <v>41</v>
      </c>
      <c r="H63" s="61" t="s">
        <v>41</v>
      </c>
      <c r="I63" s="63">
        <v>100</v>
      </c>
      <c r="J63" s="63" t="s">
        <v>41</v>
      </c>
      <c r="K63" s="63" t="s">
        <v>49</v>
      </c>
      <c r="L63" s="63" t="s">
        <v>49</v>
      </c>
      <c r="M63" s="63" t="s">
        <v>49</v>
      </c>
      <c r="N63" s="63"/>
      <c r="O63" s="63"/>
      <c r="P63" s="63">
        <v>5</v>
      </c>
      <c r="Q63" s="63">
        <v>12</v>
      </c>
      <c r="R63" s="63"/>
      <c r="S63" s="63" t="s">
        <v>42</v>
      </c>
      <c r="T63" s="63">
        <v>24</v>
      </c>
      <c r="U63" s="64" t="s">
        <v>55</v>
      </c>
      <c r="V63" s="64"/>
      <c r="W63" s="61"/>
      <c r="X63" s="61"/>
      <c r="Y63" s="61"/>
      <c r="Z63" s="65"/>
      <c r="AA63" s="63"/>
      <c r="AB63" s="64"/>
      <c r="AC63" s="64"/>
      <c r="AD63" s="66"/>
      <c r="AE63" s="64"/>
      <c r="AF63" s="67"/>
      <c r="AG63" s="63"/>
      <c r="AH63" s="63"/>
      <c r="AI63" s="63"/>
      <c r="AJ63" s="63"/>
      <c r="AK63" s="63">
        <f>SUM(G63:N63)</f>
        <v>100</v>
      </c>
      <c r="AL63" s="63">
        <f>COUNTA(O63:Y63)</f>
        <v>5</v>
      </c>
      <c r="AM63" s="69">
        <f>1.8*AL63/8</f>
        <v>1.125</v>
      </c>
      <c r="AN63" s="69">
        <f>1.9*AK63/765</f>
        <v>0.24836601307189543</v>
      </c>
      <c r="AO63" s="68">
        <f>AA63</f>
        <v>0</v>
      </c>
      <c r="AP63" s="63"/>
      <c r="AQ63" s="63"/>
      <c r="AR63" s="70">
        <f>AM63+AN63+AO63+(AP63/10)+(AQ63/5)</f>
        <v>1.3733660130718954</v>
      </c>
      <c r="AS63" s="63"/>
      <c r="AT63" s="63"/>
      <c r="AZ63" s="35">
        <v>12</v>
      </c>
      <c r="BA63" s="35">
        <v>403203824</v>
      </c>
      <c r="BB63" s="35" t="s">
        <v>247</v>
      </c>
      <c r="BC63" s="35" t="s">
        <v>250</v>
      </c>
      <c r="BD63" s="2">
        <f>VLOOKUP(BA63,'[1]1403_11_ST'!B:B,1,FALSE)</f>
        <v>403203824</v>
      </c>
      <c r="BE63" s="35"/>
      <c r="BF63" s="35"/>
      <c r="BG63" s="35"/>
      <c r="BH63" s="35"/>
      <c r="BI63" s="35"/>
      <c r="BJ63" s="35"/>
      <c r="BK63" s="35"/>
      <c r="BL63" s="35"/>
      <c r="BM63" s="35"/>
      <c r="BN63" s="35"/>
      <c r="BO63" s="35"/>
      <c r="BP63" s="35"/>
      <c r="BQ63" s="35"/>
      <c r="BR63" s="35"/>
      <c r="BS63" s="35"/>
    </row>
    <row r="64" spans="1:71" ht="24.95" customHeight="1">
      <c r="A64" s="58">
        <v>63</v>
      </c>
      <c r="B64" s="59">
        <v>403473998</v>
      </c>
      <c r="C64" s="60" t="s">
        <v>251</v>
      </c>
      <c r="D64" s="64"/>
      <c r="E64" s="61"/>
      <c r="F64" s="62" t="s">
        <v>100</v>
      </c>
      <c r="G64" s="61" t="s">
        <v>41</v>
      </c>
      <c r="H64" s="61" t="s">
        <v>41</v>
      </c>
      <c r="I64" s="63" t="s">
        <v>41</v>
      </c>
      <c r="J64" s="63" t="s">
        <v>41</v>
      </c>
      <c r="K64" s="63" t="s">
        <v>41</v>
      </c>
      <c r="L64" s="63" t="s">
        <v>41</v>
      </c>
      <c r="M64" s="63" t="s">
        <v>49</v>
      </c>
      <c r="N64" s="63"/>
      <c r="O64" s="63"/>
      <c r="P64" s="63">
        <v>5</v>
      </c>
      <c r="Q64" s="63"/>
      <c r="R64" s="63"/>
      <c r="S64" s="63"/>
      <c r="T64" s="63"/>
      <c r="U64" s="64"/>
      <c r="V64" s="64"/>
      <c r="W64" s="61"/>
      <c r="X64" s="61"/>
      <c r="Y64" s="61"/>
      <c r="Z64" s="65"/>
      <c r="AA64" s="63"/>
      <c r="AB64" s="64"/>
      <c r="AC64" s="64"/>
      <c r="AD64" s="66"/>
      <c r="AE64" s="64"/>
      <c r="AF64" s="67"/>
      <c r="AG64" s="63"/>
      <c r="AH64" s="63"/>
      <c r="AI64" s="63"/>
      <c r="AJ64" s="63"/>
      <c r="AK64" s="63">
        <f>SUM(G64:N64)</f>
        <v>0</v>
      </c>
      <c r="AL64" s="63">
        <f>COUNTA(O64:Y64)</f>
        <v>1</v>
      </c>
      <c r="AM64" s="69">
        <f>1.8*AL64/8</f>
        <v>0.22500000000000001</v>
      </c>
      <c r="AN64" s="69">
        <f>1.9*AK64/765</f>
        <v>0</v>
      </c>
      <c r="AO64" s="68">
        <f>AA64</f>
        <v>0</v>
      </c>
      <c r="AP64" s="63"/>
      <c r="AQ64" s="63"/>
      <c r="AR64" s="70">
        <f>AM64+AN64+AO64+(AP64/10)+(AQ64/5)</f>
        <v>0.22500000000000001</v>
      </c>
      <c r="AS64" s="63"/>
      <c r="AT64" s="63"/>
      <c r="AZ64" s="36">
        <v>13</v>
      </c>
      <c r="BA64" s="36">
        <v>403204998</v>
      </c>
      <c r="BB64" s="36" t="s">
        <v>252</v>
      </c>
      <c r="BC64" s="36" t="s">
        <v>253</v>
      </c>
      <c r="BD64" s="23" t="e">
        <f>VLOOKUP(BA64,'[1]1403_11_ST'!B:B,1,FALSE)</f>
        <v>#N/A</v>
      </c>
      <c r="BE64" s="35"/>
      <c r="BF64" s="35"/>
      <c r="BG64" s="35"/>
      <c r="BH64" s="35"/>
      <c r="BI64" s="35"/>
      <c r="BJ64" s="35"/>
      <c r="BK64" s="35"/>
      <c r="BL64" s="35"/>
      <c r="BM64" s="35"/>
      <c r="BN64" s="35"/>
      <c r="BO64" s="35"/>
      <c r="BP64" s="35"/>
      <c r="BQ64" s="35"/>
      <c r="BR64" s="35"/>
      <c r="BS64" s="35"/>
    </row>
    <row r="65" spans="1:71" ht="24.95" customHeight="1">
      <c r="A65" s="58">
        <v>64</v>
      </c>
      <c r="B65" s="59">
        <v>403202886</v>
      </c>
      <c r="C65" s="60" t="s">
        <v>254</v>
      </c>
      <c r="D65" s="64"/>
      <c r="E65" s="61"/>
      <c r="F65" s="62" t="s">
        <v>61</v>
      </c>
      <c r="G65" s="61" t="s">
        <v>49</v>
      </c>
      <c r="H65" s="61" t="s">
        <v>41</v>
      </c>
      <c r="I65" s="63" t="s">
        <v>41</v>
      </c>
      <c r="J65" s="63">
        <v>98</v>
      </c>
      <c r="K65" s="63" t="s">
        <v>41</v>
      </c>
      <c r="L65" s="63" t="s">
        <v>41</v>
      </c>
      <c r="M65" s="63">
        <v>100</v>
      </c>
      <c r="N65" s="63"/>
      <c r="O65" s="63">
        <v>28</v>
      </c>
      <c r="P65" s="63">
        <v>5</v>
      </c>
      <c r="Q65" s="63">
        <v>12</v>
      </c>
      <c r="R65" s="63" t="s">
        <v>72</v>
      </c>
      <c r="S65" s="63" t="s">
        <v>42</v>
      </c>
      <c r="T65" s="63">
        <v>24</v>
      </c>
      <c r="U65" s="64" t="s">
        <v>55</v>
      </c>
      <c r="V65" s="64"/>
      <c r="W65" s="61"/>
      <c r="X65" s="61"/>
      <c r="Y65" s="61"/>
      <c r="Z65" s="65"/>
      <c r="AA65" s="63"/>
      <c r="AB65" s="64"/>
      <c r="AC65" s="64"/>
      <c r="AD65" s="66"/>
      <c r="AE65" s="64"/>
      <c r="AF65" s="67"/>
      <c r="AG65" s="63"/>
      <c r="AH65" s="63"/>
      <c r="AI65" s="63"/>
      <c r="AJ65" s="63"/>
      <c r="AK65" s="63">
        <f>SUM(G65:N65)</f>
        <v>198</v>
      </c>
      <c r="AL65" s="63">
        <f>COUNTA(O65:Y65)</f>
        <v>7</v>
      </c>
      <c r="AM65" s="69">
        <f>1.8*AL65/8</f>
        <v>1.575</v>
      </c>
      <c r="AN65" s="69">
        <f>1.9*AK65/765</f>
        <v>0.49176470588235294</v>
      </c>
      <c r="AO65" s="68">
        <f>AA65</f>
        <v>0</v>
      </c>
      <c r="AP65" s="63"/>
      <c r="AQ65" s="63"/>
      <c r="AR65" s="70">
        <f>AM65+AN65+AO65+(AP65/10)+(AQ65/5)</f>
        <v>2.0667647058823531</v>
      </c>
      <c r="AS65" s="63"/>
      <c r="AT65" s="63"/>
      <c r="AZ65" s="35">
        <v>14</v>
      </c>
      <c r="BA65" s="35">
        <v>403820554</v>
      </c>
      <c r="BB65" s="35" t="s">
        <v>255</v>
      </c>
      <c r="BC65" s="35" t="s">
        <v>203</v>
      </c>
      <c r="BD65" s="2">
        <f>VLOOKUP(BA65,'[1]1403_11_ST'!B:B,1,FALSE)</f>
        <v>403820554</v>
      </c>
      <c r="BE65" s="35"/>
      <c r="BF65" s="35"/>
      <c r="BG65" s="35"/>
      <c r="BH65" s="35"/>
      <c r="BI65" s="35"/>
      <c r="BJ65" s="35"/>
      <c r="BK65" s="35"/>
      <c r="BL65" s="35"/>
      <c r="BM65" s="35"/>
      <c r="BN65" s="35"/>
      <c r="BO65" s="35"/>
      <c r="BP65" s="35"/>
      <c r="BQ65" s="35"/>
      <c r="BR65" s="35"/>
      <c r="BS65" s="35"/>
    </row>
    <row r="66" spans="1:71" ht="24.95" customHeight="1">
      <c r="A66" s="58">
        <v>65</v>
      </c>
      <c r="B66" s="59">
        <v>403203961</v>
      </c>
      <c r="C66" s="60" t="s">
        <v>256</v>
      </c>
      <c r="D66" s="64"/>
      <c r="E66" s="61"/>
      <c r="F66" s="62" t="s">
        <v>100</v>
      </c>
      <c r="G66" s="61">
        <v>65</v>
      </c>
      <c r="H66" s="61" t="s">
        <v>41</v>
      </c>
      <c r="I66" s="63" t="s">
        <v>41</v>
      </c>
      <c r="J66" s="63">
        <v>85</v>
      </c>
      <c r="K66" s="63">
        <v>200</v>
      </c>
      <c r="L66" s="63">
        <v>100</v>
      </c>
      <c r="M66" s="63" t="s">
        <v>49</v>
      </c>
      <c r="N66" s="63">
        <v>90</v>
      </c>
      <c r="O66" s="63">
        <v>28</v>
      </c>
      <c r="P66" s="63">
        <v>5</v>
      </c>
      <c r="Q66" s="63">
        <v>12</v>
      </c>
      <c r="R66" s="63" t="s">
        <v>139</v>
      </c>
      <c r="S66" s="63" t="s">
        <v>42</v>
      </c>
      <c r="T66" s="63">
        <v>24</v>
      </c>
      <c r="U66" s="64" t="s">
        <v>55</v>
      </c>
      <c r="V66" s="64"/>
      <c r="W66" s="61"/>
      <c r="X66" s="61"/>
      <c r="Y66" s="61"/>
      <c r="Z66" s="63" t="s">
        <v>257</v>
      </c>
      <c r="AA66" s="63">
        <v>10</v>
      </c>
      <c r="AB66" s="64"/>
      <c r="AC66" s="64"/>
      <c r="AD66" s="66"/>
      <c r="AE66" s="64"/>
      <c r="AF66" s="67"/>
      <c r="AG66" s="63"/>
      <c r="AH66" s="63"/>
      <c r="AI66" s="63"/>
      <c r="AJ66" s="63"/>
      <c r="AK66" s="63">
        <f>SUM(G66:N66)</f>
        <v>540</v>
      </c>
      <c r="AL66" s="63">
        <f>COUNTA(O66:Y66)</f>
        <v>7</v>
      </c>
      <c r="AM66" s="69">
        <f>1.8*AL66/8</f>
        <v>1.575</v>
      </c>
      <c r="AN66" s="69">
        <f>1.9*AK66/765</f>
        <v>1.3411764705882352</v>
      </c>
      <c r="AO66" s="68">
        <f>AA66</f>
        <v>10</v>
      </c>
      <c r="AP66" s="63">
        <v>16</v>
      </c>
      <c r="AQ66" s="63"/>
      <c r="AR66" s="70">
        <f>AM66+AN66+AO66+(AP66/10)+(AQ66/5)</f>
        <v>14.516176470588235</v>
      </c>
      <c r="AS66" s="63"/>
      <c r="AT66" s="63"/>
      <c r="AZ66" s="36">
        <v>15</v>
      </c>
      <c r="BA66" s="36">
        <v>403202740</v>
      </c>
      <c r="BB66" s="36" t="s">
        <v>258</v>
      </c>
      <c r="BC66" s="36" t="s">
        <v>259</v>
      </c>
      <c r="BD66" s="23" t="e">
        <f>VLOOKUP(BA66,'[1]1403_11_ST'!B:B,1,FALSE)</f>
        <v>#N/A</v>
      </c>
      <c r="BE66" s="35"/>
      <c r="BF66" s="35"/>
      <c r="BG66" s="35"/>
      <c r="BH66" s="35"/>
      <c r="BI66" s="35"/>
      <c r="BJ66" s="35"/>
      <c r="BK66" s="35"/>
      <c r="BL66" s="35"/>
      <c r="BM66" s="35"/>
      <c r="BN66" s="35"/>
      <c r="BO66" s="35"/>
      <c r="BP66" s="35"/>
      <c r="BQ66" s="35"/>
      <c r="BR66" s="35"/>
      <c r="BS66" s="35"/>
    </row>
    <row r="67" spans="1:71" ht="24.95" customHeight="1">
      <c r="A67" s="58">
        <v>66</v>
      </c>
      <c r="B67" s="59">
        <v>403203125</v>
      </c>
      <c r="C67" s="60" t="s">
        <v>260</v>
      </c>
      <c r="D67" s="64"/>
      <c r="E67" s="61"/>
      <c r="F67" s="62" t="s">
        <v>100</v>
      </c>
      <c r="G67" s="61">
        <v>100</v>
      </c>
      <c r="H67" s="61">
        <v>100</v>
      </c>
      <c r="I67" s="63">
        <v>100</v>
      </c>
      <c r="J67" s="63">
        <v>70</v>
      </c>
      <c r="K67" s="63">
        <v>100</v>
      </c>
      <c r="L67" s="63">
        <v>100</v>
      </c>
      <c r="M67" s="63" t="s">
        <v>49</v>
      </c>
      <c r="N67" s="63">
        <v>100</v>
      </c>
      <c r="O67" s="63">
        <v>28</v>
      </c>
      <c r="P67" s="63">
        <v>5</v>
      </c>
      <c r="Q67" s="63">
        <v>12</v>
      </c>
      <c r="R67" s="63" t="s">
        <v>72</v>
      </c>
      <c r="S67" s="63" t="s">
        <v>42</v>
      </c>
      <c r="T67" s="63">
        <v>24</v>
      </c>
      <c r="U67" s="64" t="s">
        <v>55</v>
      </c>
      <c r="V67" s="64"/>
      <c r="W67" s="61"/>
      <c r="X67" s="61"/>
      <c r="Y67" s="61"/>
      <c r="Z67" s="63" t="s">
        <v>261</v>
      </c>
      <c r="AA67" s="63">
        <v>10</v>
      </c>
      <c r="AB67" s="64"/>
      <c r="AC67" s="64"/>
      <c r="AD67" s="66"/>
      <c r="AE67" s="64"/>
      <c r="AF67" s="67"/>
      <c r="AG67" s="63"/>
      <c r="AH67" s="63"/>
      <c r="AI67" s="63"/>
      <c r="AJ67" s="63"/>
      <c r="AK67" s="63">
        <f>SUM(G67:N67)</f>
        <v>670</v>
      </c>
      <c r="AL67" s="63">
        <f>COUNTA(O67:Y67)</f>
        <v>7</v>
      </c>
      <c r="AM67" s="69">
        <f>1.8*AL67/8</f>
        <v>1.575</v>
      </c>
      <c r="AN67" s="69">
        <f>1.9*AK67/765</f>
        <v>1.6640522875816994</v>
      </c>
      <c r="AO67" s="68">
        <f>AA67</f>
        <v>10</v>
      </c>
      <c r="AP67" s="63">
        <v>15.5</v>
      </c>
      <c r="AQ67" s="63"/>
      <c r="AR67" s="70">
        <f>AM67+AN67+AO67+(AP67/10)+(AQ67/5)</f>
        <v>14.789052287581701</v>
      </c>
      <c r="AS67" s="63"/>
      <c r="AT67" s="63"/>
      <c r="AZ67" s="35">
        <v>16</v>
      </c>
      <c r="BA67" s="35">
        <v>403473186</v>
      </c>
      <c r="BB67" s="35" t="s">
        <v>262</v>
      </c>
      <c r="BC67" s="35" t="s">
        <v>263</v>
      </c>
      <c r="BD67" s="2">
        <f>VLOOKUP(BA67,'[1]1403_11_ST'!B:B,1,FALSE)</f>
        <v>403473186</v>
      </c>
      <c r="BE67" s="35"/>
      <c r="BF67" s="35"/>
      <c r="BG67" s="35"/>
      <c r="BH67" s="35"/>
      <c r="BI67" s="35"/>
      <c r="BJ67" s="35"/>
      <c r="BK67" s="35"/>
      <c r="BL67" s="35"/>
      <c r="BM67" s="35"/>
      <c r="BN67" s="35"/>
      <c r="BO67" s="35"/>
      <c r="BP67" s="35"/>
      <c r="BQ67" s="35"/>
      <c r="BR67" s="35"/>
      <c r="BS67" s="35"/>
    </row>
    <row r="68" spans="1:71" ht="24.95" customHeight="1">
      <c r="A68" s="58">
        <v>67</v>
      </c>
      <c r="B68" s="59">
        <v>403202162</v>
      </c>
      <c r="C68" s="60" t="s">
        <v>264</v>
      </c>
      <c r="D68" s="64"/>
      <c r="E68" s="61"/>
      <c r="F68" s="62" t="s">
        <v>100</v>
      </c>
      <c r="G68" s="61" t="s">
        <v>41</v>
      </c>
      <c r="H68" s="61" t="s">
        <v>41</v>
      </c>
      <c r="I68" s="63" t="s">
        <v>41</v>
      </c>
      <c r="J68" s="63">
        <v>70</v>
      </c>
      <c r="K68" s="63" t="s">
        <v>41</v>
      </c>
      <c r="L68" s="63" t="s">
        <v>41</v>
      </c>
      <c r="M68" s="63" t="s">
        <v>49</v>
      </c>
      <c r="N68" s="63"/>
      <c r="O68" s="63"/>
      <c r="P68" s="63">
        <v>5</v>
      </c>
      <c r="Q68" s="63">
        <v>12</v>
      </c>
      <c r="R68" s="63" t="s">
        <v>139</v>
      </c>
      <c r="S68" s="63">
        <v>17</v>
      </c>
      <c r="T68" s="63">
        <v>24</v>
      </c>
      <c r="U68" s="64" t="s">
        <v>55</v>
      </c>
      <c r="V68" s="64"/>
      <c r="W68" s="61"/>
      <c r="X68" s="61"/>
      <c r="Y68" s="61"/>
      <c r="Z68" s="63" t="s">
        <v>265</v>
      </c>
      <c r="AA68" s="63"/>
      <c r="AB68" s="64"/>
      <c r="AC68" s="64"/>
      <c r="AD68" s="66"/>
      <c r="AE68" s="64"/>
      <c r="AF68" s="67"/>
      <c r="AG68" s="63"/>
      <c r="AH68" s="63"/>
      <c r="AI68" s="63"/>
      <c r="AJ68" s="63"/>
      <c r="AK68" s="63">
        <f>SUM(G68:N68)</f>
        <v>70</v>
      </c>
      <c r="AL68" s="63">
        <f>COUNTA(O68:Y68)</f>
        <v>6</v>
      </c>
      <c r="AM68" s="69">
        <f>1.8*AL68/8</f>
        <v>1.35</v>
      </c>
      <c r="AN68" s="69">
        <f>1.9*AK68/765</f>
        <v>0.17385620915032679</v>
      </c>
      <c r="AO68" s="68">
        <f>AA68</f>
        <v>0</v>
      </c>
      <c r="AP68" s="63"/>
      <c r="AQ68" s="63"/>
      <c r="AR68" s="70">
        <f>AM68+AN68+AO68+(AP68/10)+(AQ68/5)</f>
        <v>1.5238562091503269</v>
      </c>
      <c r="AS68" s="63"/>
      <c r="AT68" s="63"/>
      <c r="AZ68" s="36">
        <v>17</v>
      </c>
      <c r="BA68" s="36">
        <v>403204981</v>
      </c>
      <c r="BB68" s="36" t="s">
        <v>266</v>
      </c>
      <c r="BC68" s="36" t="s">
        <v>247</v>
      </c>
      <c r="BD68" s="23" t="e">
        <f>VLOOKUP(BA68,'[1]1403_11_ST'!B:B,1,FALSE)</f>
        <v>#N/A</v>
      </c>
      <c r="BE68" s="35"/>
      <c r="BF68" s="35"/>
      <c r="BG68" s="35"/>
      <c r="BH68" s="35"/>
      <c r="BI68" s="35"/>
      <c r="BJ68" s="35"/>
      <c r="BK68" s="35"/>
      <c r="BL68" s="35"/>
      <c r="BM68" s="35"/>
      <c r="BN68" s="35"/>
      <c r="BO68" s="35"/>
      <c r="BP68" s="35"/>
      <c r="BQ68" s="35"/>
      <c r="BR68" s="35"/>
      <c r="BS68" s="35"/>
    </row>
    <row r="69" spans="1:71" ht="24.95" customHeight="1">
      <c r="A69" s="58">
        <v>68</v>
      </c>
      <c r="B69" s="59">
        <v>403800664</v>
      </c>
      <c r="C69" s="60" t="s">
        <v>267</v>
      </c>
      <c r="D69" s="64"/>
      <c r="E69" s="61"/>
      <c r="F69" s="62" t="s">
        <v>100</v>
      </c>
      <c r="G69" s="61" t="s">
        <v>41</v>
      </c>
      <c r="H69" s="61" t="s">
        <v>41</v>
      </c>
      <c r="I69" s="63" t="s">
        <v>41</v>
      </c>
      <c r="J69" s="63">
        <v>0</v>
      </c>
      <c r="K69" s="63" t="s">
        <v>41</v>
      </c>
      <c r="L69" s="63" t="s">
        <v>41</v>
      </c>
      <c r="M69" s="63">
        <v>160</v>
      </c>
      <c r="N69" s="63"/>
      <c r="O69" s="63">
        <v>28</v>
      </c>
      <c r="P69" s="63">
        <v>5</v>
      </c>
      <c r="Q69" s="63">
        <v>12</v>
      </c>
      <c r="R69" s="63">
        <v>19</v>
      </c>
      <c r="S69" s="63" t="s">
        <v>42</v>
      </c>
      <c r="T69" s="63">
        <v>24</v>
      </c>
      <c r="U69" s="64" t="s">
        <v>55</v>
      </c>
      <c r="V69" s="64"/>
      <c r="W69" s="61"/>
      <c r="X69" s="61"/>
      <c r="Y69" s="61"/>
      <c r="Z69" s="63" t="s">
        <v>268</v>
      </c>
      <c r="AA69" s="63"/>
      <c r="AB69" s="64"/>
      <c r="AC69" s="64"/>
      <c r="AD69" s="66"/>
      <c r="AE69" s="64"/>
      <c r="AF69" s="67"/>
      <c r="AG69" s="63"/>
      <c r="AH69" s="63"/>
      <c r="AI69" s="63"/>
      <c r="AJ69" s="63"/>
      <c r="AK69" s="63">
        <f>SUM(G69:N69)</f>
        <v>160</v>
      </c>
      <c r="AL69" s="63">
        <f>COUNTA(O69:Y69)</f>
        <v>7</v>
      </c>
      <c r="AM69" s="69">
        <f>1.8*AL69/8</f>
        <v>1.575</v>
      </c>
      <c r="AN69" s="69">
        <f>1.9*AK69/765</f>
        <v>0.39738562091503266</v>
      </c>
      <c r="AO69" s="68">
        <f>AA69</f>
        <v>0</v>
      </c>
      <c r="AP69" s="63"/>
      <c r="AQ69" s="63"/>
      <c r="AR69" s="70">
        <f>AM69+AN69+AO69+(AP69/10)+(AQ69/5)</f>
        <v>1.9723856209150326</v>
      </c>
      <c r="AS69" s="63"/>
      <c r="AT69" s="63"/>
      <c r="AZ69" s="36">
        <v>18</v>
      </c>
      <c r="BA69" s="36">
        <v>403800777</v>
      </c>
      <c r="BB69" s="36" t="s">
        <v>247</v>
      </c>
      <c r="BC69" s="36" t="s">
        <v>269</v>
      </c>
      <c r="BD69" s="23" t="e">
        <f>VLOOKUP(BA69,'[1]1403_11_ST'!B:B,1,FALSE)</f>
        <v>#N/A</v>
      </c>
      <c r="BE69" s="35"/>
      <c r="BF69" s="35"/>
      <c r="BG69" s="35"/>
      <c r="BH69" s="35"/>
      <c r="BI69" s="35"/>
      <c r="BJ69" s="35"/>
      <c r="BK69" s="35"/>
      <c r="BL69" s="35"/>
      <c r="BM69" s="35"/>
      <c r="BN69" s="35"/>
      <c r="BO69" s="35"/>
      <c r="BP69" s="35"/>
      <c r="BQ69" s="35"/>
      <c r="BR69" s="35"/>
      <c r="BS69" s="35"/>
    </row>
    <row r="70" spans="1:71" ht="24.95" customHeight="1">
      <c r="A70" s="58">
        <v>69</v>
      </c>
      <c r="B70" s="59">
        <v>403202652</v>
      </c>
      <c r="C70" s="60" t="s">
        <v>270</v>
      </c>
      <c r="D70" s="64"/>
      <c r="E70" s="61"/>
      <c r="F70" s="62" t="s">
        <v>100</v>
      </c>
      <c r="G70" s="61" t="s">
        <v>41</v>
      </c>
      <c r="H70" s="61">
        <v>5</v>
      </c>
      <c r="I70" s="63">
        <v>100</v>
      </c>
      <c r="J70" s="63" t="s">
        <v>41</v>
      </c>
      <c r="K70" s="63" t="s">
        <v>41</v>
      </c>
      <c r="L70" s="63" t="s">
        <v>41</v>
      </c>
      <c r="M70" s="63">
        <v>200</v>
      </c>
      <c r="N70" s="63"/>
      <c r="O70" s="63">
        <v>28</v>
      </c>
      <c r="P70" s="63">
        <v>5</v>
      </c>
      <c r="Q70" s="63">
        <v>12</v>
      </c>
      <c r="R70" s="63">
        <v>19</v>
      </c>
      <c r="S70" s="63" t="s">
        <v>42</v>
      </c>
      <c r="T70" s="63">
        <v>24</v>
      </c>
      <c r="U70" s="64" t="s">
        <v>55</v>
      </c>
      <c r="V70" s="64"/>
      <c r="W70" s="61"/>
      <c r="X70" s="61"/>
      <c r="Y70" s="61"/>
      <c r="Z70" s="63"/>
      <c r="AA70" s="63"/>
      <c r="AB70" s="64"/>
      <c r="AC70" s="64"/>
      <c r="AD70" s="66"/>
      <c r="AE70" s="64"/>
      <c r="AF70" s="67"/>
      <c r="AG70" s="63"/>
      <c r="AH70" s="63"/>
      <c r="AI70" s="63"/>
      <c r="AJ70" s="63"/>
      <c r="AK70" s="63">
        <f>SUM(G70:N70)</f>
        <v>305</v>
      </c>
      <c r="AL70" s="63">
        <f>COUNTA(O70:Y70)</f>
        <v>7</v>
      </c>
      <c r="AM70" s="69">
        <f>1.8*AL70/8</f>
        <v>1.575</v>
      </c>
      <c r="AN70" s="69">
        <f>1.9*AK70/765</f>
        <v>0.75751633986928102</v>
      </c>
      <c r="AO70" s="68">
        <f>AA70</f>
        <v>0</v>
      </c>
      <c r="AP70" s="63"/>
      <c r="AQ70" s="63"/>
      <c r="AR70" s="70">
        <f>AM70+AN70+AO70+(AP70/10)+(AQ70/5)</f>
        <v>2.3325163398692812</v>
      </c>
      <c r="AS70" s="63"/>
      <c r="AT70" s="63"/>
      <c r="AZ70" s="36">
        <v>19</v>
      </c>
      <c r="BA70" s="36">
        <v>403473178</v>
      </c>
      <c r="BB70" s="36" t="s">
        <v>247</v>
      </c>
      <c r="BC70" s="36" t="s">
        <v>271</v>
      </c>
      <c r="BD70" s="23" t="e">
        <f>VLOOKUP(BA70,'[1]1403_11_ST'!B:B,1,FALSE)</f>
        <v>#N/A</v>
      </c>
      <c r="BE70" s="35"/>
      <c r="BF70" s="35"/>
      <c r="BG70" s="35"/>
      <c r="BH70" s="35"/>
      <c r="BI70" s="35"/>
      <c r="BJ70" s="35"/>
      <c r="BK70" s="35"/>
      <c r="BL70" s="35"/>
      <c r="BM70" s="35"/>
      <c r="BN70" s="35"/>
      <c r="BO70" s="35"/>
      <c r="BP70" s="35"/>
      <c r="BQ70" s="35"/>
      <c r="BR70" s="35"/>
      <c r="BS70" s="35"/>
    </row>
    <row r="71" spans="1:71" ht="24.95" customHeight="1">
      <c r="A71" s="58">
        <v>70</v>
      </c>
      <c r="B71" s="59">
        <v>99806386</v>
      </c>
      <c r="C71" s="60" t="s">
        <v>272</v>
      </c>
      <c r="D71" s="64"/>
      <c r="E71" s="61"/>
      <c r="F71" s="62" t="s">
        <v>100</v>
      </c>
      <c r="G71" s="61" t="s">
        <v>49</v>
      </c>
      <c r="H71" s="61" t="s">
        <v>49</v>
      </c>
      <c r="I71" s="63" t="s">
        <v>49</v>
      </c>
      <c r="J71" s="63" t="s">
        <v>49</v>
      </c>
      <c r="K71" s="63" t="s">
        <v>49</v>
      </c>
      <c r="L71" s="63" t="s">
        <v>41</v>
      </c>
      <c r="M71" s="63" t="s">
        <v>49</v>
      </c>
      <c r="N71" s="63"/>
      <c r="O71" s="63"/>
      <c r="P71" s="63"/>
      <c r="Q71" s="63" t="s">
        <v>80</v>
      </c>
      <c r="R71" s="63"/>
      <c r="S71" s="63"/>
      <c r="T71" s="63"/>
      <c r="U71" s="64"/>
      <c r="V71" s="64"/>
      <c r="W71" s="61"/>
      <c r="X71" s="61"/>
      <c r="Y71" s="61"/>
      <c r="Z71" s="63"/>
      <c r="AA71" s="63"/>
      <c r="AB71" s="64"/>
      <c r="AC71" s="64"/>
      <c r="AD71" s="66"/>
      <c r="AE71" s="64"/>
      <c r="AF71" s="67"/>
      <c r="AG71" s="63"/>
      <c r="AH71" s="63"/>
      <c r="AI71" s="63"/>
      <c r="AJ71" s="63"/>
      <c r="AK71" s="63">
        <f>SUM(G71:N71)</f>
        <v>0</v>
      </c>
      <c r="AL71" s="63">
        <f>COUNTA(O71:Y71)</f>
        <v>1</v>
      </c>
      <c r="AM71" s="69">
        <f>1.8*AL71/8</f>
        <v>0.22500000000000001</v>
      </c>
      <c r="AN71" s="69">
        <f>1.9*AK71/765</f>
        <v>0</v>
      </c>
      <c r="AO71" s="68">
        <f>AA71</f>
        <v>0</v>
      </c>
      <c r="AP71" s="63"/>
      <c r="AQ71" s="63"/>
      <c r="AR71" s="70">
        <f>AM71+AN71+AO71+(AP71/10)+(AQ71/5)</f>
        <v>0.22500000000000001</v>
      </c>
      <c r="AS71" s="63"/>
      <c r="AT71" s="63"/>
      <c r="AZ71" s="35">
        <v>20</v>
      </c>
      <c r="BA71" s="35">
        <v>403201021</v>
      </c>
      <c r="BB71" s="35" t="s">
        <v>273</v>
      </c>
      <c r="BC71" s="35" t="s">
        <v>274</v>
      </c>
      <c r="BD71" s="2">
        <f>VLOOKUP(BA71,'[1]1403_11_ST'!B:B,1,FALSE)</f>
        <v>403201021</v>
      </c>
      <c r="BE71" s="35"/>
      <c r="BF71" s="35"/>
      <c r="BG71" s="35"/>
      <c r="BH71" s="35"/>
      <c r="BI71" s="35"/>
      <c r="BJ71" s="35"/>
      <c r="BK71" s="35"/>
      <c r="BL71" s="35"/>
      <c r="BM71" s="35"/>
      <c r="BN71" s="35"/>
      <c r="BO71" s="35"/>
      <c r="BP71" s="35"/>
      <c r="BQ71" s="35"/>
      <c r="BR71" s="35"/>
      <c r="BS71" s="35"/>
    </row>
    <row r="72" spans="1:71" ht="24.95" customHeight="1">
      <c r="A72" s="58">
        <v>71</v>
      </c>
      <c r="B72" s="59">
        <v>403820361</v>
      </c>
      <c r="C72" s="76" t="s">
        <v>275</v>
      </c>
      <c r="D72" s="64"/>
      <c r="E72" s="61"/>
      <c r="F72" s="62" t="s">
        <v>100</v>
      </c>
      <c r="G72" s="61" t="s">
        <v>41</v>
      </c>
      <c r="H72" s="61">
        <v>100</v>
      </c>
      <c r="I72" s="63">
        <v>95</v>
      </c>
      <c r="J72" s="63">
        <v>45</v>
      </c>
      <c r="K72" s="63">
        <v>95</v>
      </c>
      <c r="L72" s="63">
        <v>95</v>
      </c>
      <c r="M72" s="63" t="s">
        <v>49</v>
      </c>
      <c r="N72" s="63"/>
      <c r="O72" s="63">
        <v>28</v>
      </c>
      <c r="P72" s="63">
        <v>5</v>
      </c>
      <c r="Q72" s="63">
        <v>12</v>
      </c>
      <c r="R72" s="63" t="s">
        <v>72</v>
      </c>
      <c r="S72" s="63" t="s">
        <v>42</v>
      </c>
      <c r="T72" s="63">
        <v>24</v>
      </c>
      <c r="U72" s="64"/>
      <c r="V72" s="64"/>
      <c r="W72" s="61"/>
      <c r="X72" s="61"/>
      <c r="Y72" s="61"/>
      <c r="Z72" s="63" t="s">
        <v>276</v>
      </c>
      <c r="AA72" s="63">
        <v>9.8000000000000007</v>
      </c>
      <c r="AB72" s="64"/>
      <c r="AC72" s="64"/>
      <c r="AD72" s="66"/>
      <c r="AE72" s="64"/>
      <c r="AF72" s="67"/>
      <c r="AG72" s="63"/>
      <c r="AH72" s="63"/>
      <c r="AI72" s="63"/>
      <c r="AJ72" s="63"/>
      <c r="AK72" s="63">
        <f>SUM(G72:N72)</f>
        <v>430</v>
      </c>
      <c r="AL72" s="63">
        <f>COUNTA(O72:Y72)</f>
        <v>6</v>
      </c>
      <c r="AM72" s="69">
        <f>1.8*AL72/8</f>
        <v>1.35</v>
      </c>
      <c r="AN72" s="69">
        <f>1.9*AK72/765</f>
        <v>1.0679738562091503</v>
      </c>
      <c r="AO72" s="68">
        <f>AA72</f>
        <v>9.8000000000000007</v>
      </c>
      <c r="AP72" s="63">
        <v>15</v>
      </c>
      <c r="AQ72" s="63"/>
      <c r="AR72" s="70">
        <f>AM72+AN72+AO72+(AP72/10)+(AQ72/5)</f>
        <v>13.717973856209152</v>
      </c>
      <c r="AS72" s="63"/>
      <c r="AT72" s="63"/>
      <c r="AZ72" s="35">
        <v>21</v>
      </c>
      <c r="BA72" s="35">
        <v>403820546</v>
      </c>
      <c r="BB72" s="35" t="s">
        <v>277</v>
      </c>
      <c r="BC72" s="35" t="s">
        <v>278</v>
      </c>
      <c r="BD72" s="2">
        <f>VLOOKUP(BA72,'[1]1403_11_ST'!B:B,1,FALSE)</f>
        <v>403820546</v>
      </c>
      <c r="BE72" s="35"/>
      <c r="BF72" s="35"/>
      <c r="BG72" s="35"/>
      <c r="BH72" s="35"/>
      <c r="BI72" s="35"/>
      <c r="BJ72" s="35"/>
      <c r="BK72" s="35"/>
      <c r="BL72" s="35"/>
      <c r="BM72" s="35"/>
      <c r="BN72" s="35"/>
      <c r="BO72" s="35"/>
      <c r="BP72" s="35"/>
      <c r="BQ72" s="35"/>
      <c r="BR72" s="35"/>
      <c r="BS72" s="35"/>
    </row>
    <row r="73" spans="1:71" ht="24.95" customHeight="1">
      <c r="A73" s="58">
        <v>72</v>
      </c>
      <c r="B73" s="59">
        <v>403203543</v>
      </c>
      <c r="C73" s="60" t="s">
        <v>279</v>
      </c>
      <c r="D73" s="64"/>
      <c r="E73" s="61"/>
      <c r="F73" s="62" t="s">
        <v>100</v>
      </c>
      <c r="G73" s="61" t="s">
        <v>41</v>
      </c>
      <c r="H73" s="61" t="s">
        <v>41</v>
      </c>
      <c r="I73" s="63" t="s">
        <v>41</v>
      </c>
      <c r="J73" s="63" t="s">
        <v>41</v>
      </c>
      <c r="K73" s="63" t="s">
        <v>41</v>
      </c>
      <c r="L73" s="63" t="s">
        <v>41</v>
      </c>
      <c r="M73" s="63">
        <v>100</v>
      </c>
      <c r="N73" s="63"/>
      <c r="O73" s="63"/>
      <c r="P73" s="63">
        <v>5</v>
      </c>
      <c r="Q73" s="63">
        <v>12</v>
      </c>
      <c r="R73" s="63">
        <v>19</v>
      </c>
      <c r="S73" s="63" t="s">
        <v>42</v>
      </c>
      <c r="T73" s="63">
        <v>24</v>
      </c>
      <c r="U73" s="64" t="s">
        <v>55</v>
      </c>
      <c r="V73" s="64"/>
      <c r="W73" s="61"/>
      <c r="X73" s="61"/>
      <c r="Y73" s="61"/>
      <c r="Z73" s="63"/>
      <c r="AA73" s="63"/>
      <c r="AB73" s="64"/>
      <c r="AC73" s="64"/>
      <c r="AD73" s="66"/>
      <c r="AE73" s="64"/>
      <c r="AF73" s="67"/>
      <c r="AG73" s="63"/>
      <c r="AH73" s="63"/>
      <c r="AI73" s="63"/>
      <c r="AJ73" s="63"/>
      <c r="AK73" s="63">
        <f>SUM(G73:N73)</f>
        <v>100</v>
      </c>
      <c r="AL73" s="63">
        <f>COUNTA(O73:Y73)</f>
        <v>6</v>
      </c>
      <c r="AM73" s="69">
        <f>1.8*AL73/8</f>
        <v>1.35</v>
      </c>
      <c r="AN73" s="69">
        <f>1.9*AK73/765</f>
        <v>0.24836601307189543</v>
      </c>
      <c r="AO73" s="68">
        <f>AA73</f>
        <v>0</v>
      </c>
      <c r="AP73" s="63"/>
      <c r="AQ73" s="63"/>
      <c r="AR73" s="70">
        <f>AM73+AN73+AO73+(AP73/10)+(AQ73/5)</f>
        <v>1.5983660130718955</v>
      </c>
      <c r="AS73" s="63"/>
      <c r="AT73" s="63"/>
      <c r="AZ73" s="36">
        <v>22</v>
      </c>
      <c r="BA73" s="36">
        <v>403203865</v>
      </c>
      <c r="BB73" s="36" t="s">
        <v>247</v>
      </c>
      <c r="BC73" s="36" t="s">
        <v>280</v>
      </c>
      <c r="BD73" s="23" t="e">
        <f>VLOOKUP(BA73,'[1]1403_11_ST'!B:B,1,FALSE)</f>
        <v>#N/A</v>
      </c>
      <c r="BE73" s="35"/>
      <c r="BF73" s="35"/>
      <c r="BG73" s="35"/>
      <c r="BH73" s="35"/>
      <c r="BI73" s="35"/>
      <c r="BJ73" s="35"/>
      <c r="BK73" s="35"/>
      <c r="BL73" s="35"/>
      <c r="BM73" s="35"/>
      <c r="BN73" s="35"/>
      <c r="BO73" s="35"/>
      <c r="BP73" s="35"/>
      <c r="BQ73" s="35"/>
      <c r="BR73" s="35"/>
      <c r="BS73" s="35"/>
    </row>
    <row r="74" spans="1:71" ht="24.95" customHeight="1">
      <c r="A74" s="58">
        <v>73</v>
      </c>
      <c r="B74" s="59">
        <v>403203824</v>
      </c>
      <c r="C74" s="60" t="s">
        <v>281</v>
      </c>
      <c r="D74" s="64"/>
      <c r="E74" s="61"/>
      <c r="F74" s="62" t="s">
        <v>100</v>
      </c>
      <c r="G74" s="61" t="s">
        <v>41</v>
      </c>
      <c r="H74" s="61" t="s">
        <v>41</v>
      </c>
      <c r="I74" s="63" t="s">
        <v>41</v>
      </c>
      <c r="J74" s="63" t="s">
        <v>41</v>
      </c>
      <c r="K74" s="63" t="s">
        <v>41</v>
      </c>
      <c r="L74" s="63" t="s">
        <v>41</v>
      </c>
      <c r="M74" s="63">
        <v>100</v>
      </c>
      <c r="N74" s="63"/>
      <c r="O74" s="63"/>
      <c r="P74" s="63">
        <v>5</v>
      </c>
      <c r="Q74" s="63">
        <v>12</v>
      </c>
      <c r="R74" s="63">
        <v>19</v>
      </c>
      <c r="S74" s="63" t="s">
        <v>42</v>
      </c>
      <c r="T74" s="63">
        <v>24</v>
      </c>
      <c r="U74" s="64" t="s">
        <v>55</v>
      </c>
      <c r="V74" s="64"/>
      <c r="W74" s="61"/>
      <c r="X74" s="61"/>
      <c r="Y74" s="61"/>
      <c r="Z74" s="63"/>
      <c r="AA74" s="63"/>
      <c r="AB74" s="64"/>
      <c r="AC74" s="64"/>
      <c r="AD74" s="66"/>
      <c r="AE74" s="64"/>
      <c r="AF74" s="67"/>
      <c r="AG74" s="63"/>
      <c r="AH74" s="63"/>
      <c r="AI74" s="63"/>
      <c r="AJ74" s="63"/>
      <c r="AK74" s="63">
        <f>SUM(G74:N74)</f>
        <v>100</v>
      </c>
      <c r="AL74" s="63">
        <f>COUNTA(O74:Y74)</f>
        <v>6</v>
      </c>
      <c r="AM74" s="69">
        <f>1.8*AL74/8</f>
        <v>1.35</v>
      </c>
      <c r="AN74" s="69">
        <f>1.9*AK74/765</f>
        <v>0.24836601307189543</v>
      </c>
      <c r="AO74" s="68">
        <f>AA74</f>
        <v>0</v>
      </c>
      <c r="AP74" s="63"/>
      <c r="AQ74" s="63"/>
      <c r="AR74" s="70">
        <f>AM74+AN74+AO74+(AP74/10)+(AQ74/5)</f>
        <v>1.5983660130718955</v>
      </c>
      <c r="AS74" s="63"/>
      <c r="AT74" s="63"/>
      <c r="AZ74" s="35">
        <v>23</v>
      </c>
      <c r="BA74" s="35">
        <v>403820714</v>
      </c>
      <c r="BB74" s="35" t="s">
        <v>113</v>
      </c>
      <c r="BC74" s="35" t="s">
        <v>282</v>
      </c>
      <c r="BD74" s="2">
        <f>VLOOKUP(BA74,'[1]1403_11_ST'!B:B,1,FALSE)</f>
        <v>403820714</v>
      </c>
      <c r="BE74" s="35"/>
      <c r="BF74" s="35"/>
      <c r="BG74" s="35"/>
      <c r="BH74" s="35"/>
      <c r="BI74" s="35"/>
      <c r="BJ74" s="35"/>
      <c r="BK74" s="35"/>
      <c r="BL74" s="35"/>
      <c r="BM74" s="35"/>
      <c r="BN74" s="35"/>
      <c r="BO74" s="35"/>
      <c r="BP74" s="35"/>
      <c r="BQ74" s="35"/>
      <c r="BR74" s="35"/>
      <c r="BS74" s="35"/>
    </row>
    <row r="75" spans="1:71" ht="24.95" customHeight="1">
      <c r="A75" s="58">
        <v>74</v>
      </c>
      <c r="B75" s="59">
        <v>403204998</v>
      </c>
      <c r="C75" s="60" t="s">
        <v>283</v>
      </c>
      <c r="D75" s="64"/>
      <c r="E75" s="61"/>
      <c r="F75" s="62" t="s">
        <v>100</v>
      </c>
      <c r="G75" s="61" t="s">
        <v>41</v>
      </c>
      <c r="H75" s="61" t="s">
        <v>41</v>
      </c>
      <c r="I75" s="63" t="s">
        <v>41</v>
      </c>
      <c r="J75" s="63" t="s">
        <v>41</v>
      </c>
      <c r="K75" s="63" t="s">
        <v>41</v>
      </c>
      <c r="L75" s="63" t="s">
        <v>41</v>
      </c>
      <c r="M75" s="63" t="s">
        <v>49</v>
      </c>
      <c r="N75" s="63"/>
      <c r="O75" s="63"/>
      <c r="P75" s="63"/>
      <c r="Q75" s="63" t="s">
        <v>80</v>
      </c>
      <c r="R75" s="63">
        <v>19.5</v>
      </c>
      <c r="S75" s="63"/>
      <c r="T75" s="63">
        <v>24</v>
      </c>
      <c r="U75" s="64" t="s">
        <v>55</v>
      </c>
      <c r="V75" s="64"/>
      <c r="W75" s="61"/>
      <c r="X75" s="61"/>
      <c r="Y75" s="61"/>
      <c r="Z75" s="63"/>
      <c r="AA75" s="63" t="s">
        <v>224</v>
      </c>
      <c r="AB75" s="64"/>
      <c r="AC75" s="64"/>
      <c r="AD75" s="66"/>
      <c r="AE75" s="64"/>
      <c r="AF75" s="67"/>
      <c r="AG75" s="63"/>
      <c r="AH75" s="63"/>
      <c r="AI75" s="63"/>
      <c r="AJ75" s="63"/>
      <c r="AK75" s="63">
        <f>SUM(G75:N75)</f>
        <v>0</v>
      </c>
      <c r="AL75" s="63">
        <f>COUNTA(O75:Y75)</f>
        <v>4</v>
      </c>
      <c r="AM75" s="69">
        <f>1.8*AL75/8</f>
        <v>0.9</v>
      </c>
      <c r="AN75" s="69">
        <f>1.9*AK75/765</f>
        <v>0</v>
      </c>
      <c r="AO75" s="68"/>
      <c r="AP75" s="63"/>
      <c r="AQ75" s="63"/>
      <c r="AR75" s="70">
        <f>AM75+AN75+AO75+(AP75/10)+(AQ75/5)</f>
        <v>0.9</v>
      </c>
      <c r="AS75" s="63"/>
      <c r="AT75" s="63"/>
      <c r="AZ75" s="36">
        <v>24</v>
      </c>
      <c r="BA75" s="36">
        <v>403473104</v>
      </c>
      <c r="BB75" s="36" t="s">
        <v>284</v>
      </c>
      <c r="BC75" s="36" t="s">
        <v>285</v>
      </c>
      <c r="BD75" s="23" t="e">
        <f>VLOOKUP(BA75,'[1]1403_11_ST'!B:B,1,FALSE)</f>
        <v>#N/A</v>
      </c>
      <c r="BE75" s="35"/>
      <c r="BF75" s="35"/>
      <c r="BG75" s="35"/>
      <c r="BH75" s="35"/>
      <c r="BI75" s="35"/>
      <c r="BJ75" s="35"/>
      <c r="BK75" s="35"/>
      <c r="BL75" s="35"/>
      <c r="BM75" s="35"/>
      <c r="BN75" s="35"/>
      <c r="BO75" s="35"/>
      <c r="BP75" s="35"/>
      <c r="BQ75" s="35"/>
      <c r="BR75" s="35"/>
      <c r="BS75" s="35"/>
    </row>
    <row r="76" spans="1:71" ht="24.95" customHeight="1">
      <c r="A76" s="58">
        <v>75</v>
      </c>
      <c r="B76" s="59">
        <v>403820554</v>
      </c>
      <c r="C76" s="60" t="s">
        <v>286</v>
      </c>
      <c r="D76" s="64"/>
      <c r="E76" s="61"/>
      <c r="F76" s="62" t="s">
        <v>100</v>
      </c>
      <c r="G76" s="61">
        <v>100</v>
      </c>
      <c r="H76" s="61">
        <v>100</v>
      </c>
      <c r="I76" s="63" t="s">
        <v>41</v>
      </c>
      <c r="J76" s="63">
        <v>85</v>
      </c>
      <c r="K76" s="63">
        <v>195</v>
      </c>
      <c r="L76" s="63">
        <v>95</v>
      </c>
      <c r="M76" s="63" t="s">
        <v>41</v>
      </c>
      <c r="N76" s="63"/>
      <c r="O76" s="63">
        <v>28</v>
      </c>
      <c r="P76" s="63">
        <v>5</v>
      </c>
      <c r="Q76" s="63">
        <v>12</v>
      </c>
      <c r="R76" s="63">
        <v>19</v>
      </c>
      <c r="S76" s="63"/>
      <c r="T76" s="63">
        <v>24</v>
      </c>
      <c r="U76" s="64" t="s">
        <v>55</v>
      </c>
      <c r="V76" s="64"/>
      <c r="W76" s="61"/>
      <c r="X76" s="61"/>
      <c r="Y76" s="61"/>
      <c r="Z76" s="63"/>
      <c r="AA76" s="63"/>
      <c r="AB76" s="64"/>
      <c r="AC76" s="64"/>
      <c r="AD76" s="66"/>
      <c r="AE76" s="64"/>
      <c r="AF76" s="67"/>
      <c r="AG76" s="63"/>
      <c r="AH76" s="63"/>
      <c r="AI76" s="63"/>
      <c r="AJ76" s="63"/>
      <c r="AK76" s="63">
        <f>SUM(G76:N76)</f>
        <v>575</v>
      </c>
      <c r="AL76" s="63">
        <f>COUNTA(O76:Y76)</f>
        <v>6</v>
      </c>
      <c r="AM76" s="69">
        <f>1.8*AL76/8</f>
        <v>1.35</v>
      </c>
      <c r="AN76" s="69">
        <f>1.9*AK76/765</f>
        <v>1.4281045751633987</v>
      </c>
      <c r="AO76" s="68">
        <f>AA76</f>
        <v>0</v>
      </c>
      <c r="AP76" s="63"/>
      <c r="AQ76" s="63"/>
      <c r="AR76" s="70">
        <f>AM76+AN76+AO76+(AP76/10)+(AQ76/5)</f>
        <v>2.7781045751633986</v>
      </c>
      <c r="AS76" s="63"/>
      <c r="AT76" s="63"/>
      <c r="AZ76" s="35">
        <v>25</v>
      </c>
      <c r="BA76" s="35">
        <v>403205085</v>
      </c>
      <c r="BB76" s="35" t="s">
        <v>241</v>
      </c>
      <c r="BC76" s="35" t="s">
        <v>287</v>
      </c>
      <c r="BD76" s="2">
        <f>VLOOKUP(BA76,'[1]1403_11_ST'!B:B,1,FALSE)</f>
        <v>403205085</v>
      </c>
      <c r="BE76" s="35"/>
      <c r="BF76" s="35"/>
      <c r="BG76" s="35"/>
      <c r="BH76" s="35"/>
      <c r="BI76" s="35"/>
      <c r="BJ76" s="35"/>
      <c r="BK76" s="35"/>
      <c r="BL76" s="35"/>
      <c r="BM76" s="35"/>
      <c r="BN76" s="35"/>
      <c r="BO76" s="35"/>
      <c r="BP76" s="35"/>
      <c r="BQ76" s="35"/>
      <c r="BR76" s="35"/>
      <c r="BS76" s="35"/>
    </row>
    <row r="77" spans="1:71" ht="24.95" customHeight="1">
      <c r="A77" s="58">
        <v>76</v>
      </c>
      <c r="B77" s="59">
        <v>403473137</v>
      </c>
      <c r="C77" s="60" t="s">
        <v>288</v>
      </c>
      <c r="D77" s="64"/>
      <c r="E77" s="61"/>
      <c r="F77" s="62" t="s">
        <v>100</v>
      </c>
      <c r="G77" s="61" t="s">
        <v>49</v>
      </c>
      <c r="H77" s="61" t="s">
        <v>49</v>
      </c>
      <c r="I77" s="63" t="s">
        <v>49</v>
      </c>
      <c r="J77" s="63" t="s">
        <v>49</v>
      </c>
      <c r="K77" s="63" t="s">
        <v>49</v>
      </c>
      <c r="L77" s="63" t="s">
        <v>41</v>
      </c>
      <c r="M77" s="63" t="s">
        <v>49</v>
      </c>
      <c r="N77" s="63"/>
      <c r="O77" s="63"/>
      <c r="P77" s="63"/>
      <c r="Q77" s="63" t="s">
        <v>80</v>
      </c>
      <c r="R77" s="63"/>
      <c r="S77" s="63"/>
      <c r="T77" s="63"/>
      <c r="U77" s="64"/>
      <c r="V77" s="64"/>
      <c r="W77" s="61"/>
      <c r="X77" s="61"/>
      <c r="Y77" s="61"/>
      <c r="Z77" s="63"/>
      <c r="AA77" s="63"/>
      <c r="AB77" s="64"/>
      <c r="AC77" s="64"/>
      <c r="AD77" s="66"/>
      <c r="AE77" s="64"/>
      <c r="AF77" s="67"/>
      <c r="AG77" s="63"/>
      <c r="AH77" s="63"/>
      <c r="AI77" s="63"/>
      <c r="AJ77" s="63"/>
      <c r="AK77" s="63">
        <f>SUM(G77:N77)</f>
        <v>0</v>
      </c>
      <c r="AL77" s="63">
        <f>COUNTA(O77:Y77)</f>
        <v>1</v>
      </c>
      <c r="AM77" s="69">
        <f>1.8*AL77/8</f>
        <v>0.22500000000000001</v>
      </c>
      <c r="AN77" s="69">
        <f>1.9*AK77/765</f>
        <v>0</v>
      </c>
      <c r="AO77" s="68">
        <f>AA77</f>
        <v>0</v>
      </c>
      <c r="AP77" s="63"/>
      <c r="AQ77" s="63"/>
      <c r="AR77" s="70">
        <f>AM77+AN77+AO77+(AP77/10)+(AQ77/5)</f>
        <v>0.22500000000000001</v>
      </c>
      <c r="AS77" s="63"/>
      <c r="AT77" s="63"/>
      <c r="AZ77" s="36">
        <v>26</v>
      </c>
      <c r="BA77" s="36">
        <v>403203246</v>
      </c>
      <c r="BB77" s="36" t="s">
        <v>247</v>
      </c>
      <c r="BC77" s="36" t="s">
        <v>289</v>
      </c>
      <c r="BD77" s="23" t="e">
        <f>VLOOKUP(BA77,'[1]1403_11_ST'!B:B,1,FALSE)</f>
        <v>#N/A</v>
      </c>
      <c r="BE77" s="33"/>
      <c r="BF77" s="33"/>
      <c r="BG77" s="33"/>
      <c r="BH77" s="33"/>
      <c r="BI77" s="33"/>
      <c r="BJ77" s="33"/>
      <c r="BK77" s="33"/>
      <c r="BL77" s="33"/>
      <c r="BM77" s="33"/>
      <c r="BN77" s="33"/>
      <c r="BO77" s="33"/>
      <c r="BP77" s="33"/>
      <c r="BQ77" s="33"/>
      <c r="BR77" s="33"/>
      <c r="BS77" s="33"/>
    </row>
    <row r="78" spans="1:71" ht="24.95" customHeight="1">
      <c r="A78" s="58">
        <v>77</v>
      </c>
      <c r="B78" s="59">
        <v>403202740</v>
      </c>
      <c r="C78" s="60" t="s">
        <v>290</v>
      </c>
      <c r="D78" s="64"/>
      <c r="E78" s="61"/>
      <c r="F78" s="62" t="s">
        <v>100</v>
      </c>
      <c r="G78" s="61">
        <v>25</v>
      </c>
      <c r="H78" s="61" t="s">
        <v>41</v>
      </c>
      <c r="I78" s="63">
        <v>50</v>
      </c>
      <c r="J78" s="63">
        <v>0</v>
      </c>
      <c r="K78" s="63" t="s">
        <v>41</v>
      </c>
      <c r="L78" s="63" t="s">
        <v>41</v>
      </c>
      <c r="M78" s="63" t="s">
        <v>49</v>
      </c>
      <c r="N78" s="63">
        <v>90</v>
      </c>
      <c r="O78" s="63">
        <v>28</v>
      </c>
      <c r="P78" s="63">
        <v>5</v>
      </c>
      <c r="Q78" s="63">
        <v>12</v>
      </c>
      <c r="R78" s="63"/>
      <c r="S78" s="63" t="s">
        <v>42</v>
      </c>
      <c r="T78" s="63">
        <v>24</v>
      </c>
      <c r="U78" s="64" t="s">
        <v>55</v>
      </c>
      <c r="V78" s="64"/>
      <c r="W78" s="61"/>
      <c r="X78" s="61"/>
      <c r="Y78" s="61"/>
      <c r="Z78" s="63" t="s">
        <v>210</v>
      </c>
      <c r="AA78" s="63">
        <v>9.9</v>
      </c>
      <c r="AB78" s="64"/>
      <c r="AC78" s="64"/>
      <c r="AD78" s="66"/>
      <c r="AE78" s="64"/>
      <c r="AF78" s="67"/>
      <c r="AG78" s="63"/>
      <c r="AH78" s="63"/>
      <c r="AI78" s="63"/>
      <c r="AJ78" s="63"/>
      <c r="AK78" s="63">
        <f>SUM(G78:N78)</f>
        <v>165</v>
      </c>
      <c r="AL78" s="63">
        <f>COUNTA(O78:Y78)</f>
        <v>6</v>
      </c>
      <c r="AM78" s="69">
        <f>1.8*AL78/8</f>
        <v>1.35</v>
      </c>
      <c r="AN78" s="69">
        <f>1.9*AK78/765</f>
        <v>0.40980392156862744</v>
      </c>
      <c r="AO78" s="68">
        <f>AA78</f>
        <v>9.9</v>
      </c>
      <c r="AP78" s="63">
        <v>15.5</v>
      </c>
      <c r="AQ78" s="63"/>
      <c r="AR78" s="70">
        <f>AM78+AN78+AO78+(AP78/10)+(AQ78/5)</f>
        <v>13.209803921568628</v>
      </c>
      <c r="AS78" s="63"/>
      <c r="AT78" s="63"/>
      <c r="AZ78" s="37"/>
      <c r="BA78" s="10"/>
      <c r="BB78" s="6"/>
      <c r="BC78" s="6"/>
    </row>
    <row r="79" spans="1:71" ht="24.95" customHeight="1">
      <c r="A79" s="58">
        <v>78</v>
      </c>
      <c r="B79" s="59">
        <v>403450260</v>
      </c>
      <c r="C79" s="60" t="s">
        <v>291</v>
      </c>
      <c r="D79" s="64"/>
      <c r="E79" s="61"/>
      <c r="F79" s="62" t="s">
        <v>100</v>
      </c>
      <c r="G79" s="61" t="s">
        <v>49</v>
      </c>
      <c r="H79" s="61" t="s">
        <v>49</v>
      </c>
      <c r="I79" s="63" t="s">
        <v>49</v>
      </c>
      <c r="J79" s="63" t="s">
        <v>49</v>
      </c>
      <c r="K79" s="63" t="s">
        <v>49</v>
      </c>
      <c r="L79" s="63">
        <v>100</v>
      </c>
      <c r="M79" s="63" t="s">
        <v>49</v>
      </c>
      <c r="N79" s="63">
        <v>80</v>
      </c>
      <c r="O79" s="63">
        <v>28</v>
      </c>
      <c r="P79" s="63">
        <v>5</v>
      </c>
      <c r="Q79" s="63">
        <v>12</v>
      </c>
      <c r="R79" s="63"/>
      <c r="S79" s="63"/>
      <c r="T79" s="63"/>
      <c r="U79" s="64"/>
      <c r="V79" s="64"/>
      <c r="W79" s="61"/>
      <c r="X79" s="61"/>
      <c r="Y79" s="61"/>
      <c r="Z79" s="63" t="s">
        <v>292</v>
      </c>
      <c r="AA79" s="63"/>
      <c r="AB79" s="64"/>
      <c r="AC79" s="64"/>
      <c r="AD79" s="66"/>
      <c r="AE79" s="64"/>
      <c r="AF79" s="67"/>
      <c r="AG79" s="63"/>
      <c r="AH79" s="63"/>
      <c r="AI79" s="63"/>
      <c r="AJ79" s="63"/>
      <c r="AK79" s="63">
        <f>SUM(G79:N79)</f>
        <v>180</v>
      </c>
      <c r="AL79" s="63">
        <f>COUNTA(O79:Y79)</f>
        <v>3</v>
      </c>
      <c r="AM79" s="69">
        <f>1.8*AL79/8</f>
        <v>0.67500000000000004</v>
      </c>
      <c r="AN79" s="69">
        <f>1.9*AK79/765</f>
        <v>0.44705882352941179</v>
      </c>
      <c r="AO79" s="68">
        <f>AA79</f>
        <v>0</v>
      </c>
      <c r="AP79" s="63"/>
      <c r="AQ79" s="63"/>
      <c r="AR79" s="70">
        <f>AM79+AN79+AO79+(AP79/10)+(AQ79/5)</f>
        <v>1.1220588235294118</v>
      </c>
      <c r="AS79" s="63"/>
      <c r="AT79" s="63"/>
      <c r="AY79" s="14">
        <v>0.33333333333333331</v>
      </c>
      <c r="AZ79" s="37"/>
      <c r="BA79" s="6" t="s">
        <v>46</v>
      </c>
      <c r="BB79" s="10" t="s">
        <v>47</v>
      </c>
      <c r="BC79" s="6" t="s">
        <v>6</v>
      </c>
      <c r="BD79" s="2" t="str">
        <f>VLOOKUP(BA79,'[1]1403_11_ST'!B:B,1,FALSE)</f>
        <v>شماره دانشجویی</v>
      </c>
    </row>
    <row r="80" spans="1:71" ht="24.95" customHeight="1">
      <c r="A80" s="58">
        <v>79</v>
      </c>
      <c r="B80" s="59">
        <v>403473186</v>
      </c>
      <c r="C80" s="60" t="s">
        <v>293</v>
      </c>
      <c r="D80" s="64"/>
      <c r="E80" s="61"/>
      <c r="F80" s="62" t="s">
        <v>100</v>
      </c>
      <c r="G80" s="61" t="s">
        <v>41</v>
      </c>
      <c r="H80" s="61" t="s">
        <v>41</v>
      </c>
      <c r="I80" s="63" t="s">
        <v>41</v>
      </c>
      <c r="J80" s="63" t="s">
        <v>41</v>
      </c>
      <c r="K80" s="63" t="s">
        <v>41</v>
      </c>
      <c r="L80" s="63" t="s">
        <v>41</v>
      </c>
      <c r="M80" s="63">
        <v>100</v>
      </c>
      <c r="N80" s="63"/>
      <c r="O80" s="63">
        <v>28</v>
      </c>
      <c r="P80" s="63">
        <v>5</v>
      </c>
      <c r="Q80" s="63">
        <v>12</v>
      </c>
      <c r="R80" s="63">
        <v>19</v>
      </c>
      <c r="S80" s="63" t="s">
        <v>42</v>
      </c>
      <c r="T80" s="63">
        <v>24</v>
      </c>
      <c r="U80" s="64" t="s">
        <v>55</v>
      </c>
      <c r="V80" s="64"/>
      <c r="W80" s="61"/>
      <c r="X80" s="61"/>
      <c r="Y80" s="61"/>
      <c r="Z80" s="63"/>
      <c r="AA80" s="63"/>
      <c r="AB80" s="64"/>
      <c r="AC80" s="64"/>
      <c r="AD80" s="66"/>
      <c r="AE80" s="64"/>
      <c r="AF80" s="67"/>
      <c r="AG80" s="63"/>
      <c r="AH80" s="63"/>
      <c r="AI80" s="63"/>
      <c r="AJ80" s="63"/>
      <c r="AK80" s="63">
        <f>SUM(G80:N80)</f>
        <v>100</v>
      </c>
      <c r="AL80" s="63">
        <f>COUNTA(O80:Y80)</f>
        <v>7</v>
      </c>
      <c r="AM80" s="69">
        <f>1.8*AL80/8</f>
        <v>1.575</v>
      </c>
      <c r="AN80" s="69">
        <f>1.9*AK80/765</f>
        <v>0.24836601307189543</v>
      </c>
      <c r="AO80" s="68">
        <f>AA80</f>
        <v>0</v>
      </c>
      <c r="AP80" s="63"/>
      <c r="AQ80" s="63"/>
      <c r="AR80" s="70">
        <f>AM80+AN80+AO80+(AP80/10)+(AQ80/5)</f>
        <v>1.8233660130718954</v>
      </c>
      <c r="AS80" s="63"/>
      <c r="AT80" s="63"/>
      <c r="AZ80" s="22" t="s">
        <v>51</v>
      </c>
      <c r="BA80" s="38">
        <v>403203295</v>
      </c>
      <c r="BB80" s="22" t="s">
        <v>294</v>
      </c>
      <c r="BC80" s="22" t="s">
        <v>179</v>
      </c>
      <c r="BD80" s="23" t="e">
        <f>VLOOKUP(BA80,'[1]1403_11_ST'!B:B,1,FALSE)</f>
        <v>#N/A</v>
      </c>
    </row>
    <row r="81" spans="1:56" ht="24.95" customHeight="1">
      <c r="A81" s="58">
        <v>80</v>
      </c>
      <c r="B81" s="59">
        <v>403800777</v>
      </c>
      <c r="C81" s="60" t="s">
        <v>295</v>
      </c>
      <c r="D81" s="64"/>
      <c r="E81" s="61"/>
      <c r="F81" s="62"/>
      <c r="G81" s="61" t="s">
        <v>41</v>
      </c>
      <c r="H81" s="61">
        <v>80</v>
      </c>
      <c r="I81" s="63" t="s">
        <v>41</v>
      </c>
      <c r="J81" s="63" t="s">
        <v>41</v>
      </c>
      <c r="K81" s="63" t="s">
        <v>49</v>
      </c>
      <c r="L81" s="63" t="s">
        <v>49</v>
      </c>
      <c r="M81" s="63" t="s">
        <v>49</v>
      </c>
      <c r="N81" s="63"/>
      <c r="O81" s="63"/>
      <c r="P81" s="63"/>
      <c r="Q81" s="63"/>
      <c r="R81" s="63">
        <v>19</v>
      </c>
      <c r="S81" s="63" t="s">
        <v>42</v>
      </c>
      <c r="T81" s="63">
        <v>24</v>
      </c>
      <c r="U81" s="64" t="s">
        <v>55</v>
      </c>
      <c r="V81" s="64"/>
      <c r="W81" s="61"/>
      <c r="X81" s="61"/>
      <c r="Y81" s="61"/>
      <c r="Z81" s="63"/>
      <c r="AA81" s="63">
        <v>9.9</v>
      </c>
      <c r="AB81" s="64"/>
      <c r="AC81" s="64"/>
      <c r="AD81" s="66"/>
      <c r="AE81" s="64"/>
      <c r="AF81" s="67"/>
      <c r="AG81" s="63"/>
      <c r="AH81" s="63"/>
      <c r="AI81" s="63"/>
      <c r="AJ81" s="63"/>
      <c r="AK81" s="63">
        <f>SUM(G81:N81)</f>
        <v>80</v>
      </c>
      <c r="AL81" s="63">
        <f>COUNTA(O81:Y81)</f>
        <v>4</v>
      </c>
      <c r="AM81" s="69">
        <f>1.8*AL81/8</f>
        <v>0.9</v>
      </c>
      <c r="AN81" s="69">
        <f>1.9*AK81/765</f>
        <v>0.19869281045751633</v>
      </c>
      <c r="AO81" s="68">
        <f>AA81</f>
        <v>9.9</v>
      </c>
      <c r="AP81" s="63">
        <v>5.75</v>
      </c>
      <c r="AQ81" s="63"/>
      <c r="AR81" s="70">
        <f>AM81+AN81+AO81+(AP81/10)+(AQ81/5)</f>
        <v>11.573692810457516</v>
      </c>
      <c r="AS81" s="63"/>
      <c r="AT81" s="63"/>
      <c r="AZ81" s="38">
        <v>2</v>
      </c>
      <c r="BA81" s="38">
        <v>402436334</v>
      </c>
      <c r="BB81" s="39" t="s">
        <v>108</v>
      </c>
      <c r="BC81" s="22" t="s">
        <v>296</v>
      </c>
      <c r="BD81" s="23" t="e">
        <f>VLOOKUP(BA81,'[1]1403_11_ST'!B:B,1,FALSE)</f>
        <v>#N/A</v>
      </c>
    </row>
    <row r="82" spans="1:56" ht="24.95" customHeight="1">
      <c r="A82" s="58">
        <v>81</v>
      </c>
      <c r="B82" s="77">
        <v>403473178</v>
      </c>
      <c r="C82" s="76" t="s">
        <v>297</v>
      </c>
      <c r="D82" s="64"/>
      <c r="E82" s="61"/>
      <c r="F82" s="62" t="s">
        <v>100</v>
      </c>
      <c r="G82" s="61" t="s">
        <v>41</v>
      </c>
      <c r="H82" s="61">
        <v>100</v>
      </c>
      <c r="I82" s="63">
        <v>85</v>
      </c>
      <c r="J82" s="63">
        <v>70</v>
      </c>
      <c r="K82" s="63">
        <v>185</v>
      </c>
      <c r="L82" s="63">
        <v>90</v>
      </c>
      <c r="M82" s="63" t="s">
        <v>49</v>
      </c>
      <c r="N82" s="63"/>
      <c r="O82" s="63">
        <v>28</v>
      </c>
      <c r="P82" s="63">
        <v>5</v>
      </c>
      <c r="Q82" s="63">
        <v>12</v>
      </c>
      <c r="R82" s="63" t="s">
        <v>72</v>
      </c>
      <c r="S82" s="63" t="s">
        <v>42</v>
      </c>
      <c r="T82" s="63">
        <v>24</v>
      </c>
      <c r="U82" s="64"/>
      <c r="V82" s="64"/>
      <c r="W82" s="61"/>
      <c r="X82" s="61"/>
      <c r="Y82" s="61"/>
      <c r="Z82" s="63" t="s">
        <v>298</v>
      </c>
      <c r="AA82" s="63">
        <v>9.8000000000000007</v>
      </c>
      <c r="AB82" s="64"/>
      <c r="AC82" s="64"/>
      <c r="AD82" s="66"/>
      <c r="AE82" s="64"/>
      <c r="AF82" s="67"/>
      <c r="AG82" s="63"/>
      <c r="AH82" s="63"/>
      <c r="AI82" s="63"/>
      <c r="AJ82" s="63"/>
      <c r="AK82" s="63">
        <f>SUM(G82:N82)</f>
        <v>530</v>
      </c>
      <c r="AL82" s="63">
        <f>COUNTA(O82:Y82)</f>
        <v>6</v>
      </c>
      <c r="AM82" s="69">
        <f>1.8*AL82/8</f>
        <v>1.35</v>
      </c>
      <c r="AN82" s="69">
        <f>1.9*AK82/765</f>
        <v>1.3163398692810457</v>
      </c>
      <c r="AO82" s="68">
        <f>AA82</f>
        <v>9.8000000000000007</v>
      </c>
      <c r="AP82" s="63">
        <v>17.25</v>
      </c>
      <c r="AQ82" s="63"/>
      <c r="AR82" s="70">
        <f>AM82+AN82+AO82+(AP82/10)+(AQ82/5)</f>
        <v>14.191339869281046</v>
      </c>
      <c r="AS82" s="63"/>
      <c r="AT82" s="63"/>
      <c r="AZ82" s="6" t="s">
        <v>62</v>
      </c>
      <c r="BA82" s="37">
        <v>403201310</v>
      </c>
      <c r="BB82" s="6" t="s">
        <v>299</v>
      </c>
      <c r="BC82" s="6" t="s">
        <v>300</v>
      </c>
      <c r="BD82" s="2">
        <f>VLOOKUP(BA82,'[1]1403_11_ST'!B:B,1,FALSE)</f>
        <v>403201310</v>
      </c>
    </row>
    <row r="83" spans="1:56" ht="24.95" customHeight="1">
      <c r="A83" s="58">
        <v>82</v>
      </c>
      <c r="B83" s="59">
        <v>403203672</v>
      </c>
      <c r="C83" s="60" t="s">
        <v>301</v>
      </c>
      <c r="D83" s="64"/>
      <c r="E83" s="61"/>
      <c r="F83" s="62" t="s">
        <v>61</v>
      </c>
      <c r="G83" s="61" t="s">
        <v>49</v>
      </c>
      <c r="H83" s="61" t="s">
        <v>49</v>
      </c>
      <c r="I83" s="63" t="s">
        <v>49</v>
      </c>
      <c r="J83" s="63" t="s">
        <v>49</v>
      </c>
      <c r="K83" s="63" t="s">
        <v>49</v>
      </c>
      <c r="L83" s="63" t="s">
        <v>41</v>
      </c>
      <c r="M83" s="63" t="s">
        <v>49</v>
      </c>
      <c r="N83" s="63"/>
      <c r="O83" s="63"/>
      <c r="P83" s="63">
        <v>5</v>
      </c>
      <c r="Q83" s="63">
        <v>12</v>
      </c>
      <c r="R83" s="63"/>
      <c r="S83" s="63"/>
      <c r="T83" s="63"/>
      <c r="U83" s="64"/>
      <c r="V83" s="64"/>
      <c r="W83" s="61"/>
      <c r="X83" s="61"/>
      <c r="Y83" s="61"/>
      <c r="Z83" s="63"/>
      <c r="AA83" s="63"/>
      <c r="AB83" s="64"/>
      <c r="AC83" s="64"/>
      <c r="AD83" s="66"/>
      <c r="AE83" s="64"/>
      <c r="AF83" s="67"/>
      <c r="AG83" s="63"/>
      <c r="AH83" s="63"/>
      <c r="AI83" s="63"/>
      <c r="AJ83" s="63"/>
      <c r="AK83" s="63">
        <f>SUM(G83:N83)</f>
        <v>0</v>
      </c>
      <c r="AL83" s="63">
        <f>COUNTA(O83:Y83)</f>
        <v>2</v>
      </c>
      <c r="AM83" s="69">
        <f>1.8*AL83/8</f>
        <v>0.45</v>
      </c>
      <c r="AN83" s="69">
        <f>1.9*AK83/765</f>
        <v>0</v>
      </c>
      <c r="AO83" s="68">
        <f>AA83</f>
        <v>0</v>
      </c>
      <c r="AP83" s="63"/>
      <c r="AQ83" s="63"/>
      <c r="AR83" s="70">
        <f>AM83+AN83+AO83+(AP83/10)+(AQ83/5)</f>
        <v>0.45</v>
      </c>
      <c r="AS83" s="63"/>
      <c r="AT83" s="63"/>
      <c r="AZ83" s="37">
        <v>4</v>
      </c>
      <c r="BA83" s="37">
        <v>402800294</v>
      </c>
      <c r="BB83" s="10" t="s">
        <v>219</v>
      </c>
      <c r="BC83" s="6" t="s">
        <v>302</v>
      </c>
      <c r="BD83" s="2">
        <f>VLOOKUP(BA83,'[1]1403_11_ST'!B:B,1,FALSE)</f>
        <v>402800294</v>
      </c>
    </row>
    <row r="84" spans="1:56" ht="24.95" customHeight="1">
      <c r="A84" s="58">
        <v>83</v>
      </c>
      <c r="B84" s="59">
        <v>403201021</v>
      </c>
      <c r="C84" s="76" t="s">
        <v>303</v>
      </c>
      <c r="D84" s="64"/>
      <c r="E84" s="61"/>
      <c r="F84" s="62" t="s">
        <v>100</v>
      </c>
      <c r="G84" s="61" t="s">
        <v>41</v>
      </c>
      <c r="H84" s="61" t="s">
        <v>41</v>
      </c>
      <c r="I84" s="63" t="s">
        <v>41</v>
      </c>
      <c r="J84" s="63" t="s">
        <v>41</v>
      </c>
      <c r="K84" s="63" t="s">
        <v>41</v>
      </c>
      <c r="L84" s="63" t="s">
        <v>41</v>
      </c>
      <c r="M84" s="63">
        <v>100</v>
      </c>
      <c r="N84" s="63"/>
      <c r="O84" s="63">
        <v>28</v>
      </c>
      <c r="P84" s="63">
        <v>5</v>
      </c>
      <c r="Q84" s="63">
        <v>12</v>
      </c>
      <c r="R84" s="63">
        <v>19</v>
      </c>
      <c r="S84" s="63" t="s">
        <v>42</v>
      </c>
      <c r="T84" s="63">
        <v>24</v>
      </c>
      <c r="U84" s="64" t="s">
        <v>55</v>
      </c>
      <c r="V84" s="64"/>
      <c r="W84" s="61"/>
      <c r="X84" s="61"/>
      <c r="Y84" s="61"/>
      <c r="Z84" s="63"/>
      <c r="AA84" s="63"/>
      <c r="AB84" s="64"/>
      <c r="AC84" s="64"/>
      <c r="AD84" s="66"/>
      <c r="AE84" s="64"/>
      <c r="AF84" s="67"/>
      <c r="AG84" s="63"/>
      <c r="AH84" s="63"/>
      <c r="AI84" s="63"/>
      <c r="AJ84" s="63"/>
      <c r="AK84" s="63">
        <f>SUM(G84:N84)</f>
        <v>100</v>
      </c>
      <c r="AL84" s="63">
        <f>COUNTA(O84:Y84)</f>
        <v>7</v>
      </c>
      <c r="AM84" s="69">
        <f>1.8*AL84/8</f>
        <v>1.575</v>
      </c>
      <c r="AN84" s="69">
        <f>1.9*AK84/765</f>
        <v>0.24836601307189543</v>
      </c>
      <c r="AO84" s="68">
        <f>AA84</f>
        <v>0</v>
      </c>
      <c r="AP84" s="63"/>
      <c r="AQ84" s="63"/>
      <c r="AR84" s="70">
        <f>AM84+AN84+AO84+(AP84/10)+(AQ84/5)</f>
        <v>1.8233660130718954</v>
      </c>
      <c r="AS84" s="63"/>
      <c r="AT84" s="63"/>
      <c r="AZ84" s="38">
        <v>5</v>
      </c>
      <c r="BA84" s="38">
        <v>403202636</v>
      </c>
      <c r="BB84" s="39" t="s">
        <v>103</v>
      </c>
      <c r="BC84" s="22" t="s">
        <v>304</v>
      </c>
      <c r="BD84" s="23" t="e">
        <f>VLOOKUP(BA84,'[1]1403_11_ST'!B:B,1,FALSE)</f>
        <v>#N/A</v>
      </c>
    </row>
    <row r="85" spans="1:56" ht="24.95" customHeight="1">
      <c r="A85" s="58">
        <v>84</v>
      </c>
      <c r="B85" s="59">
        <v>403203865</v>
      </c>
      <c r="C85" s="76" t="s">
        <v>305</v>
      </c>
      <c r="D85" s="64"/>
      <c r="E85" s="61"/>
      <c r="F85" s="62" t="s">
        <v>100</v>
      </c>
      <c r="G85" s="61">
        <v>100</v>
      </c>
      <c r="H85" s="61">
        <v>100</v>
      </c>
      <c r="I85" s="63">
        <v>95</v>
      </c>
      <c r="J85" s="63">
        <v>70</v>
      </c>
      <c r="K85" s="63">
        <v>200</v>
      </c>
      <c r="L85" s="63">
        <v>100</v>
      </c>
      <c r="M85" s="63" t="s">
        <v>49</v>
      </c>
      <c r="N85" s="63">
        <v>100</v>
      </c>
      <c r="O85" s="63">
        <v>28</v>
      </c>
      <c r="P85" s="63">
        <v>5</v>
      </c>
      <c r="Q85" s="63">
        <v>12</v>
      </c>
      <c r="R85" s="63" t="s">
        <v>72</v>
      </c>
      <c r="S85" s="63" t="s">
        <v>42</v>
      </c>
      <c r="T85" s="63">
        <v>24</v>
      </c>
      <c r="U85" s="64" t="s">
        <v>55</v>
      </c>
      <c r="V85" s="64"/>
      <c r="W85" s="61"/>
      <c r="X85" s="61"/>
      <c r="Y85" s="61"/>
      <c r="Z85" s="63" t="s">
        <v>306</v>
      </c>
      <c r="AA85" s="63">
        <v>10</v>
      </c>
      <c r="AB85" s="64"/>
      <c r="AC85" s="64"/>
      <c r="AD85" s="66"/>
      <c r="AE85" s="64"/>
      <c r="AF85" s="67"/>
      <c r="AG85" s="63"/>
      <c r="AH85" s="63"/>
      <c r="AI85" s="63"/>
      <c r="AJ85" s="63"/>
      <c r="AK85" s="63">
        <f>SUM(G85:N85)</f>
        <v>765</v>
      </c>
      <c r="AL85" s="63">
        <f>COUNTA(O85:Y85)</f>
        <v>7</v>
      </c>
      <c r="AM85" s="69">
        <f>1.8*AL85/8</f>
        <v>1.575</v>
      </c>
      <c r="AN85" s="69">
        <f>1.9*AK85/765</f>
        <v>1.9</v>
      </c>
      <c r="AO85" s="68">
        <f>AA85</f>
        <v>10</v>
      </c>
      <c r="AP85" s="63">
        <v>18.5</v>
      </c>
      <c r="AQ85" s="63"/>
      <c r="AR85" s="70">
        <f>AM85+AN85+AO85+(AP85/10)+(AQ85/5)</f>
        <v>15.324999999999999</v>
      </c>
      <c r="AS85" s="63"/>
      <c r="AT85" s="63"/>
      <c r="AZ85" s="38">
        <v>6</v>
      </c>
      <c r="BA85" s="38">
        <v>403512124</v>
      </c>
      <c r="BB85" s="22" t="s">
        <v>307</v>
      </c>
      <c r="BC85" s="22" t="s">
        <v>308</v>
      </c>
      <c r="BD85" s="23" t="e">
        <f>VLOOKUP(BA85,'[1]1403_11_ST'!B:B,1,FALSE)</f>
        <v>#N/A</v>
      </c>
    </row>
    <row r="86" spans="1:56" ht="24.95" customHeight="1">
      <c r="A86" s="58">
        <v>85</v>
      </c>
      <c r="B86" s="59">
        <v>403820714</v>
      </c>
      <c r="C86" s="60" t="s">
        <v>309</v>
      </c>
      <c r="D86" s="64"/>
      <c r="E86" s="61"/>
      <c r="F86" s="62" t="s">
        <v>100</v>
      </c>
      <c r="G86" s="61" t="s">
        <v>41</v>
      </c>
      <c r="H86" s="61" t="s">
        <v>41</v>
      </c>
      <c r="I86" s="63" t="s">
        <v>41</v>
      </c>
      <c r="J86" s="63" t="s">
        <v>41</v>
      </c>
      <c r="K86" s="63" t="s">
        <v>41</v>
      </c>
      <c r="L86" s="63" t="s">
        <v>41</v>
      </c>
      <c r="M86" s="63">
        <v>100</v>
      </c>
      <c r="N86" s="63"/>
      <c r="O86" s="63">
        <v>28</v>
      </c>
      <c r="P86" s="63">
        <v>5</v>
      </c>
      <c r="Q86" s="63">
        <v>12</v>
      </c>
      <c r="R86" s="63">
        <v>19</v>
      </c>
      <c r="S86" s="63" t="s">
        <v>42</v>
      </c>
      <c r="T86" s="63">
        <v>24</v>
      </c>
      <c r="U86" s="64" t="s">
        <v>55</v>
      </c>
      <c r="V86" s="64"/>
      <c r="W86" s="61"/>
      <c r="X86" s="61"/>
      <c r="Y86" s="61"/>
      <c r="Z86" s="63"/>
      <c r="AA86" s="63"/>
      <c r="AB86" s="64"/>
      <c r="AC86" s="64"/>
      <c r="AD86" s="66"/>
      <c r="AE86" s="64"/>
      <c r="AF86" s="67"/>
      <c r="AG86" s="63"/>
      <c r="AH86" s="63"/>
      <c r="AI86" s="63"/>
      <c r="AJ86" s="63"/>
      <c r="AK86" s="63">
        <f>SUM(G86:N86)</f>
        <v>100</v>
      </c>
      <c r="AL86" s="63">
        <f>COUNTA(O86:Y86)</f>
        <v>7</v>
      </c>
      <c r="AM86" s="69">
        <f>1.8*AL86/8</f>
        <v>1.575</v>
      </c>
      <c r="AN86" s="69">
        <f>1.9*AK86/765</f>
        <v>0.24836601307189543</v>
      </c>
      <c r="AO86" s="68">
        <f>AA86</f>
        <v>0</v>
      </c>
      <c r="AP86" s="63"/>
      <c r="AQ86" s="63"/>
      <c r="AR86" s="70">
        <f>AM86+AN86+AO86+(AP86/10)+(AQ86/5)</f>
        <v>1.8233660130718954</v>
      </c>
      <c r="AS86" s="63"/>
      <c r="AT86" s="63"/>
      <c r="AZ86" s="37">
        <v>7</v>
      </c>
      <c r="BA86" s="37">
        <v>403201095</v>
      </c>
      <c r="BB86" s="6" t="s">
        <v>310</v>
      </c>
      <c r="BC86" s="6" t="s">
        <v>104</v>
      </c>
      <c r="BD86" s="2">
        <f>VLOOKUP(BA86,'[1]1403_11_ST'!B:B,1,FALSE)</f>
        <v>403201095</v>
      </c>
    </row>
    <row r="87" spans="1:56" ht="24.95" customHeight="1">
      <c r="A87" s="58">
        <v>86</v>
      </c>
      <c r="B87" s="59">
        <v>403473104</v>
      </c>
      <c r="C87" s="60" t="s">
        <v>311</v>
      </c>
      <c r="D87" s="64"/>
      <c r="E87" s="61"/>
      <c r="F87" s="62" t="s">
        <v>100</v>
      </c>
      <c r="G87" s="61" t="s">
        <v>41</v>
      </c>
      <c r="H87" s="61">
        <v>100</v>
      </c>
      <c r="I87" s="63">
        <v>100</v>
      </c>
      <c r="J87" s="63">
        <v>85</v>
      </c>
      <c r="K87" s="63">
        <v>195</v>
      </c>
      <c r="L87" s="63">
        <v>100</v>
      </c>
      <c r="M87" s="63" t="s">
        <v>49</v>
      </c>
      <c r="N87" s="63"/>
      <c r="O87" s="63"/>
      <c r="P87" s="63">
        <v>5</v>
      </c>
      <c r="Q87" s="63">
        <v>12</v>
      </c>
      <c r="R87" s="63" t="s">
        <v>72</v>
      </c>
      <c r="S87" s="63" t="s">
        <v>42</v>
      </c>
      <c r="T87" s="63"/>
      <c r="U87" s="64" t="s">
        <v>55</v>
      </c>
      <c r="V87" s="64"/>
      <c r="W87" s="61"/>
      <c r="X87" s="61"/>
      <c r="Y87" s="61"/>
      <c r="Z87" s="63" t="s">
        <v>312</v>
      </c>
      <c r="AA87" s="63">
        <v>10</v>
      </c>
      <c r="AB87" s="64"/>
      <c r="AC87" s="64"/>
      <c r="AD87" s="66"/>
      <c r="AE87" s="64"/>
      <c r="AF87" s="67"/>
      <c r="AG87" s="63"/>
      <c r="AH87" s="63"/>
      <c r="AI87" s="63"/>
      <c r="AJ87" s="63"/>
      <c r="AK87" s="63">
        <f>SUM(G87:N87)</f>
        <v>580</v>
      </c>
      <c r="AL87" s="63">
        <f>COUNTA(O87:Y87)</f>
        <v>5</v>
      </c>
      <c r="AM87" s="69">
        <f>1.8*AL87/8</f>
        <v>1.125</v>
      </c>
      <c r="AN87" s="69">
        <f>1.9*AK87/765</f>
        <v>1.4405228758169935</v>
      </c>
      <c r="AO87" s="68">
        <f>AA87</f>
        <v>10</v>
      </c>
      <c r="AP87" s="63">
        <v>16.75</v>
      </c>
      <c r="AQ87" s="63"/>
      <c r="AR87" s="70">
        <f>AM87+AN87+AO87+(AP87/10)+(AQ87/5)</f>
        <v>14.240522875816994</v>
      </c>
      <c r="AS87" s="63"/>
      <c r="AT87" s="63"/>
      <c r="AZ87" s="38">
        <v>8</v>
      </c>
      <c r="BA87" s="38">
        <v>403203086</v>
      </c>
      <c r="BB87" s="39" t="s">
        <v>89</v>
      </c>
      <c r="BC87" s="22" t="s">
        <v>313</v>
      </c>
      <c r="BD87" s="23" t="e">
        <f>VLOOKUP(BA87,'[1]1403_11_ST'!B:B,1,FALSE)</f>
        <v>#N/A</v>
      </c>
    </row>
    <row r="88" spans="1:56" ht="24.95" customHeight="1">
      <c r="A88" s="58">
        <v>87</v>
      </c>
      <c r="B88" s="59">
        <v>403205085</v>
      </c>
      <c r="C88" s="60" t="s">
        <v>314</v>
      </c>
      <c r="D88" s="64"/>
      <c r="E88" s="61"/>
      <c r="F88" s="62" t="s">
        <v>100</v>
      </c>
      <c r="G88" s="61" t="s">
        <v>41</v>
      </c>
      <c r="H88" s="61" t="s">
        <v>41</v>
      </c>
      <c r="I88" s="63" t="s">
        <v>41</v>
      </c>
      <c r="J88" s="63" t="s">
        <v>41</v>
      </c>
      <c r="K88" s="63">
        <v>100</v>
      </c>
      <c r="L88" s="63">
        <v>100</v>
      </c>
      <c r="M88" s="63">
        <v>100</v>
      </c>
      <c r="N88" s="63"/>
      <c r="O88" s="63">
        <v>28</v>
      </c>
      <c r="P88" s="63">
        <v>5</v>
      </c>
      <c r="Q88" s="63">
        <v>12</v>
      </c>
      <c r="R88" s="63">
        <v>19</v>
      </c>
      <c r="S88" s="63" t="s">
        <v>42</v>
      </c>
      <c r="T88" s="63">
        <v>24</v>
      </c>
      <c r="U88" s="64" t="s">
        <v>55</v>
      </c>
      <c r="V88" s="64"/>
      <c r="W88" s="61"/>
      <c r="X88" s="61"/>
      <c r="Y88" s="61"/>
      <c r="Z88" s="63"/>
      <c r="AA88" s="63"/>
      <c r="AB88" s="64"/>
      <c r="AC88" s="64"/>
      <c r="AD88" s="66"/>
      <c r="AE88" s="64"/>
      <c r="AF88" s="67"/>
      <c r="AG88" s="63"/>
      <c r="AH88" s="63"/>
      <c r="AI88" s="63"/>
      <c r="AJ88" s="63"/>
      <c r="AK88" s="63">
        <f>SUM(G88:N88)</f>
        <v>300</v>
      </c>
      <c r="AL88" s="63">
        <f>COUNTA(O88:Y88)</f>
        <v>7</v>
      </c>
      <c r="AM88" s="69">
        <f>1.8*AL88/8</f>
        <v>1.575</v>
      </c>
      <c r="AN88" s="69">
        <f>1.9*AK88/765</f>
        <v>0.74509803921568629</v>
      </c>
      <c r="AO88" s="68">
        <f>AA88</f>
        <v>0</v>
      </c>
      <c r="AP88" s="63"/>
      <c r="AQ88" s="63"/>
      <c r="AR88" s="70">
        <f>AM88+AN88+AO88+(AP88/10)+(AQ88/5)</f>
        <v>2.3200980392156865</v>
      </c>
      <c r="AS88" s="63"/>
      <c r="AT88" s="63"/>
      <c r="AZ88" s="38">
        <v>9</v>
      </c>
      <c r="BA88" s="38">
        <v>403204274</v>
      </c>
      <c r="BB88" s="39" t="s">
        <v>315</v>
      </c>
      <c r="BC88" s="22" t="s">
        <v>316</v>
      </c>
      <c r="BD88" s="23" t="e">
        <f>VLOOKUP(BA88,'[1]1403_11_ST'!B:B,1,FALSE)</f>
        <v>#N/A</v>
      </c>
    </row>
    <row r="89" spans="1:56" ht="24.95" customHeight="1">
      <c r="A89" s="58">
        <v>88</v>
      </c>
      <c r="B89" s="59">
        <v>403203246</v>
      </c>
      <c r="C89" s="60" t="s">
        <v>317</v>
      </c>
      <c r="D89" s="64"/>
      <c r="E89" s="61"/>
      <c r="F89" s="62" t="s">
        <v>100</v>
      </c>
      <c r="G89" s="61">
        <v>65</v>
      </c>
      <c r="H89" s="61" t="s">
        <v>41</v>
      </c>
      <c r="I89" s="63">
        <v>100</v>
      </c>
      <c r="J89" s="63">
        <v>85</v>
      </c>
      <c r="K89" s="63" t="s">
        <v>41</v>
      </c>
      <c r="L89" s="63" t="s">
        <v>41</v>
      </c>
      <c r="M89" s="63" t="s">
        <v>49</v>
      </c>
      <c r="N89" s="63"/>
      <c r="O89" s="63"/>
      <c r="P89" s="63">
        <v>5</v>
      </c>
      <c r="Q89" s="63">
        <v>12</v>
      </c>
      <c r="R89" s="63">
        <v>19</v>
      </c>
      <c r="S89" s="63" t="s">
        <v>42</v>
      </c>
      <c r="T89" s="63">
        <v>24</v>
      </c>
      <c r="U89" s="64" t="s">
        <v>55</v>
      </c>
      <c r="V89" s="64"/>
      <c r="W89" s="61"/>
      <c r="X89" s="61"/>
      <c r="Y89" s="61"/>
      <c r="Z89" s="63" t="s">
        <v>318</v>
      </c>
      <c r="AA89" s="63">
        <v>9.9</v>
      </c>
      <c r="AB89" s="64"/>
      <c r="AC89" s="64"/>
      <c r="AD89" s="66"/>
      <c r="AE89" s="64"/>
      <c r="AF89" s="67"/>
      <c r="AG89" s="63"/>
      <c r="AH89" s="63"/>
      <c r="AI89" s="63"/>
      <c r="AJ89" s="63"/>
      <c r="AK89" s="63">
        <f>SUM(G89:N89)</f>
        <v>250</v>
      </c>
      <c r="AL89" s="63">
        <f>COUNTA(O89:Y89)</f>
        <v>6</v>
      </c>
      <c r="AM89" s="69">
        <f>1.8*AL89/8</f>
        <v>1.35</v>
      </c>
      <c r="AN89" s="69">
        <f>1.9*AK89/765</f>
        <v>0.62091503267973858</v>
      </c>
      <c r="AO89" s="68">
        <f>AA89</f>
        <v>9.9</v>
      </c>
      <c r="AP89" s="63">
        <v>16.5</v>
      </c>
      <c r="AQ89" s="63"/>
      <c r="AR89" s="70">
        <f>AM89+AN89+AO89+(AP89/10)+(AQ89/5)</f>
        <v>13.52091503267974</v>
      </c>
      <c r="AS89" s="63"/>
      <c r="AT89" s="63"/>
      <c r="AZ89" s="38">
        <v>10</v>
      </c>
      <c r="BA89" s="38">
        <v>402470141</v>
      </c>
      <c r="BB89" s="22" t="s">
        <v>247</v>
      </c>
      <c r="BC89" s="22" t="s">
        <v>137</v>
      </c>
      <c r="BD89" s="23" t="e">
        <f>VLOOKUP(BA89,'[1]1403_11_ST'!B:B,1,FALSE)</f>
        <v>#N/A</v>
      </c>
    </row>
    <row r="90" spans="1:56" ht="24.95" customHeight="1">
      <c r="A90" s="58">
        <v>89</v>
      </c>
      <c r="B90" s="59"/>
      <c r="C90" s="60"/>
      <c r="D90" s="64"/>
      <c r="E90" s="61"/>
      <c r="F90" s="62"/>
      <c r="G90" s="61" t="s">
        <v>49</v>
      </c>
      <c r="H90" s="61" t="s">
        <v>49</v>
      </c>
      <c r="I90" s="63" t="s">
        <v>49</v>
      </c>
      <c r="J90" s="63" t="s">
        <v>49</v>
      </c>
      <c r="K90" s="63"/>
      <c r="L90" s="63"/>
      <c r="M90" s="63"/>
      <c r="N90" s="63"/>
      <c r="O90" s="63"/>
      <c r="P90" s="63"/>
      <c r="Q90" s="63"/>
      <c r="R90" s="63"/>
      <c r="S90" s="63"/>
      <c r="T90" s="63"/>
      <c r="U90" s="64"/>
      <c r="V90" s="64"/>
      <c r="W90" s="61"/>
      <c r="X90" s="61"/>
      <c r="Y90" s="61"/>
      <c r="Z90" s="63"/>
      <c r="AA90" s="63"/>
      <c r="AB90" s="64"/>
      <c r="AC90" s="64"/>
      <c r="AD90" s="66"/>
      <c r="AE90" s="64"/>
      <c r="AF90" s="67"/>
      <c r="AG90" s="63"/>
      <c r="AH90" s="63"/>
      <c r="AI90" s="63"/>
      <c r="AJ90" s="63"/>
      <c r="AK90" s="63">
        <f>SUM(G90:N90)</f>
        <v>0</v>
      </c>
      <c r="AL90" s="63">
        <f>COUNTA(O90:Y90)</f>
        <v>0</v>
      </c>
      <c r="AM90" s="69">
        <f>1.8*AL90/8</f>
        <v>0</v>
      </c>
      <c r="AN90" s="69">
        <f>1.9*AK90/765</f>
        <v>0</v>
      </c>
      <c r="AO90" s="68">
        <f>AA90</f>
        <v>0</v>
      </c>
      <c r="AP90" s="63"/>
      <c r="AQ90" s="63"/>
      <c r="AR90" s="70">
        <f>AM90+AN90+AO90+(AP90/10)+(AQ90/5)</f>
        <v>0</v>
      </c>
      <c r="AS90" s="63"/>
      <c r="AT90" s="63"/>
      <c r="AZ90" s="38">
        <v>11</v>
      </c>
      <c r="BA90" s="38">
        <v>403203078</v>
      </c>
      <c r="BB90" s="39" t="s">
        <v>89</v>
      </c>
      <c r="BC90" s="22" t="s">
        <v>319</v>
      </c>
      <c r="BD90" s="23" t="e">
        <f>VLOOKUP(BA90,'[1]1403_11_ST'!B:B,1,FALSE)</f>
        <v>#N/A</v>
      </c>
    </row>
    <row r="91" spans="1:56" ht="24.95" customHeight="1">
      <c r="A91" s="58">
        <v>90</v>
      </c>
      <c r="B91" s="59"/>
      <c r="C91" s="60"/>
      <c r="D91" s="64"/>
      <c r="E91" s="61"/>
      <c r="F91" s="62"/>
      <c r="G91" s="61" t="s">
        <v>49</v>
      </c>
      <c r="H91" s="61" t="s">
        <v>49</v>
      </c>
      <c r="I91" s="63" t="s">
        <v>49</v>
      </c>
      <c r="J91" s="63" t="s">
        <v>49</v>
      </c>
      <c r="K91" s="63"/>
      <c r="L91" s="63"/>
      <c r="M91" s="63"/>
      <c r="N91" s="63"/>
      <c r="O91" s="63"/>
      <c r="P91" s="63"/>
      <c r="Q91" s="63"/>
      <c r="R91" s="63"/>
      <c r="S91" s="63"/>
      <c r="T91" s="63"/>
      <c r="U91" s="64"/>
      <c r="V91" s="64"/>
      <c r="W91" s="61"/>
      <c r="X91" s="61"/>
      <c r="Y91" s="61"/>
      <c r="Z91" s="63"/>
      <c r="AA91" s="63"/>
      <c r="AB91" s="64"/>
      <c r="AC91" s="64"/>
      <c r="AD91" s="66"/>
      <c r="AE91" s="64"/>
      <c r="AF91" s="67"/>
      <c r="AG91" s="63"/>
      <c r="AH91" s="63"/>
      <c r="AI91" s="63"/>
      <c r="AJ91" s="63"/>
      <c r="AK91" s="63">
        <f>SUM(G91:N91)</f>
        <v>0</v>
      </c>
      <c r="AL91" s="63">
        <f>COUNTA(O91:Y91)</f>
        <v>0</v>
      </c>
      <c r="AM91" s="69">
        <f>1.8*AL91/8</f>
        <v>0</v>
      </c>
      <c r="AN91" s="69">
        <f>1.9*AK91/765</f>
        <v>0</v>
      </c>
      <c r="AO91" s="68">
        <f>AA91</f>
        <v>0</v>
      </c>
      <c r="AP91" s="63"/>
      <c r="AQ91" s="63"/>
      <c r="AR91" s="70">
        <f>AM91+AN91+AO91+(AP91/10)+(AQ91/5)</f>
        <v>0</v>
      </c>
      <c r="AS91" s="63"/>
      <c r="AT91" s="63"/>
      <c r="AZ91" s="38">
        <v>12</v>
      </c>
      <c r="BA91" s="38">
        <v>403800174</v>
      </c>
      <c r="BB91" s="22" t="s">
        <v>320</v>
      </c>
      <c r="BC91" s="22" t="s">
        <v>321</v>
      </c>
      <c r="BD91" s="23" t="e">
        <f>VLOOKUP(BA91,'[1]1403_11_ST'!B:B,1,FALSE)</f>
        <v>#N/A</v>
      </c>
    </row>
    <row r="92" spans="1:56" ht="24.95" customHeight="1">
      <c r="A92" s="58">
        <v>91</v>
      </c>
      <c r="B92" s="59"/>
      <c r="C92" s="60"/>
      <c r="D92" s="64"/>
      <c r="E92" s="61"/>
      <c r="F92" s="62"/>
      <c r="G92" s="61" t="s">
        <v>49</v>
      </c>
      <c r="H92" s="61" t="s">
        <v>49</v>
      </c>
      <c r="I92" s="63" t="s">
        <v>49</v>
      </c>
      <c r="J92" s="63" t="s">
        <v>49</v>
      </c>
      <c r="K92" s="63" t="s">
        <v>49</v>
      </c>
      <c r="L92" s="63" t="s">
        <v>49</v>
      </c>
      <c r="M92" s="63" t="s">
        <v>49</v>
      </c>
      <c r="N92" s="63"/>
      <c r="O92" s="63"/>
      <c r="P92" s="63"/>
      <c r="Q92" s="63"/>
      <c r="R92" s="63"/>
      <c r="S92" s="63"/>
      <c r="T92" s="63"/>
      <c r="U92" s="64"/>
      <c r="V92" s="64"/>
      <c r="W92" s="61"/>
      <c r="X92" s="61"/>
      <c r="Y92" s="61"/>
      <c r="Z92" s="63"/>
      <c r="AA92" s="63"/>
      <c r="AB92" s="64"/>
      <c r="AC92" s="64"/>
      <c r="AD92" s="66"/>
      <c r="AE92" s="64"/>
      <c r="AF92" s="67"/>
      <c r="AG92" s="63"/>
      <c r="AH92" s="63"/>
      <c r="AI92" s="63"/>
      <c r="AJ92" s="63"/>
      <c r="AK92" s="63">
        <f>SUM(G92:N92)</f>
        <v>0</v>
      </c>
      <c r="AL92" s="63">
        <f>COUNTA(O92:Y92)</f>
        <v>0</v>
      </c>
      <c r="AM92" s="69">
        <f>1.8*AL92/8</f>
        <v>0</v>
      </c>
      <c r="AN92" s="69">
        <f>1.9*AK92/765</f>
        <v>0</v>
      </c>
      <c r="AO92" s="68">
        <f>AA92</f>
        <v>0</v>
      </c>
      <c r="AP92" s="63"/>
      <c r="AQ92" s="63"/>
      <c r="AR92" s="70">
        <f>AM92+AN92+AO92+(AP92/10)+(AQ92/5)</f>
        <v>0</v>
      </c>
      <c r="AS92" s="63"/>
      <c r="AT92" s="63"/>
      <c r="AZ92" s="38">
        <v>13</v>
      </c>
      <c r="BA92" s="38">
        <v>402436061</v>
      </c>
      <c r="BB92" s="39" t="s">
        <v>322</v>
      </c>
      <c r="BC92" s="22" t="s">
        <v>323</v>
      </c>
      <c r="BD92" s="23" t="e">
        <f>VLOOKUP(BA92,'[1]1403_11_ST'!B:B,1,FALSE)</f>
        <v>#N/A</v>
      </c>
    </row>
    <row r="93" spans="1:56" ht="24.95" customHeight="1">
      <c r="A93" s="58">
        <v>92</v>
      </c>
      <c r="B93" s="59" t="s">
        <v>46</v>
      </c>
      <c r="C93" s="60" t="s">
        <v>204</v>
      </c>
      <c r="D93" s="64"/>
      <c r="E93" s="61"/>
      <c r="F93" s="62" t="s">
        <v>124</v>
      </c>
      <c r="G93" s="61" t="s">
        <v>49</v>
      </c>
      <c r="H93" s="61" t="s">
        <v>49</v>
      </c>
      <c r="I93" s="63" t="s">
        <v>49</v>
      </c>
      <c r="J93" s="63" t="s">
        <v>49</v>
      </c>
      <c r="K93" s="63" t="s">
        <v>49</v>
      </c>
      <c r="L93" s="63" t="s">
        <v>49</v>
      </c>
      <c r="M93" s="63" t="s">
        <v>49</v>
      </c>
      <c r="N93" s="63"/>
      <c r="O93" s="63"/>
      <c r="P93" s="63"/>
      <c r="Q93" s="63"/>
      <c r="R93" s="63"/>
      <c r="S93" s="63"/>
      <c r="T93" s="63"/>
      <c r="U93" s="64"/>
      <c r="V93" s="64"/>
      <c r="W93" s="61"/>
      <c r="X93" s="61"/>
      <c r="Y93" s="61"/>
      <c r="Z93" s="63"/>
      <c r="AA93" s="63"/>
      <c r="AB93" s="64"/>
      <c r="AC93" s="64"/>
      <c r="AD93" s="66"/>
      <c r="AE93" s="64"/>
      <c r="AF93" s="67"/>
      <c r="AG93" s="63"/>
      <c r="AH93" s="63"/>
      <c r="AI93" s="63"/>
      <c r="AJ93" s="63"/>
      <c r="AK93" s="63">
        <f>SUM(G93:N93)</f>
        <v>0</v>
      </c>
      <c r="AL93" s="63">
        <f>COUNTA(O93:Y93)</f>
        <v>0</v>
      </c>
      <c r="AM93" s="69">
        <f>1.8*AL93/8</f>
        <v>0</v>
      </c>
      <c r="AN93" s="69">
        <f>1.9*AK93/765</f>
        <v>0</v>
      </c>
      <c r="AO93" s="68">
        <f>AA93</f>
        <v>0</v>
      </c>
      <c r="AP93" s="63"/>
      <c r="AQ93" s="63"/>
      <c r="AR93" s="70">
        <f>AM93+AN93+AO93+(AP93/10)+(AQ93/5)</f>
        <v>0</v>
      </c>
      <c r="AS93" s="63"/>
      <c r="AT93" s="63"/>
      <c r="AZ93" s="38">
        <v>14</v>
      </c>
      <c r="BA93" s="38">
        <v>402470213</v>
      </c>
      <c r="BB93" s="39" t="s">
        <v>324</v>
      </c>
      <c r="BC93" s="22" t="s">
        <v>325</v>
      </c>
      <c r="BD93" s="23" t="e">
        <f>VLOOKUP(BA93,'[1]1403_11_ST'!B:B,1,FALSE)</f>
        <v>#N/A</v>
      </c>
    </row>
    <row r="94" spans="1:56" ht="24.95" customHeight="1">
      <c r="A94" s="58">
        <v>93</v>
      </c>
      <c r="B94" s="59">
        <v>403203295</v>
      </c>
      <c r="C94" s="60" t="s">
        <v>326</v>
      </c>
      <c r="D94" s="64"/>
      <c r="E94" s="61"/>
      <c r="F94" s="62" t="s">
        <v>124</v>
      </c>
      <c r="G94" s="61">
        <v>90</v>
      </c>
      <c r="H94" s="61">
        <v>100</v>
      </c>
      <c r="I94" s="63">
        <v>80</v>
      </c>
      <c r="J94" s="63">
        <v>80</v>
      </c>
      <c r="K94" s="63">
        <v>199</v>
      </c>
      <c r="L94" s="63" t="s">
        <v>49</v>
      </c>
      <c r="M94" s="63" t="s">
        <v>49</v>
      </c>
      <c r="N94" s="63"/>
      <c r="O94" s="63">
        <v>29</v>
      </c>
      <c r="P94" s="63"/>
      <c r="Q94" s="63">
        <v>22</v>
      </c>
      <c r="R94" s="63" t="s">
        <v>327</v>
      </c>
      <c r="S94" s="63" t="s">
        <v>328</v>
      </c>
      <c r="T94" s="63">
        <v>25</v>
      </c>
      <c r="U94" s="64" t="s">
        <v>51</v>
      </c>
      <c r="V94" s="64"/>
      <c r="W94" s="61" t="s">
        <v>73</v>
      </c>
      <c r="X94" s="61"/>
      <c r="Y94" s="61"/>
      <c r="Z94" s="63" t="s">
        <v>329</v>
      </c>
      <c r="AA94" s="63">
        <v>9.6999999999999993</v>
      </c>
      <c r="AB94" s="64"/>
      <c r="AC94" s="64"/>
      <c r="AD94" s="66"/>
      <c r="AE94" s="64"/>
      <c r="AF94" s="67"/>
      <c r="AG94" s="63"/>
      <c r="AH94" s="63"/>
      <c r="AI94" s="63"/>
      <c r="AJ94" s="63"/>
      <c r="AK94" s="63">
        <f>SUM(G94:N94)</f>
        <v>549</v>
      </c>
      <c r="AL94" s="63">
        <f>COUNTA(O94:Y94)</f>
        <v>7</v>
      </c>
      <c r="AM94" s="69">
        <f>1.8*AL94/8</f>
        <v>1.575</v>
      </c>
      <c r="AN94" s="69">
        <f>1.9*AK94/765</f>
        <v>1.3635294117647057</v>
      </c>
      <c r="AO94" s="68">
        <f>AA94</f>
        <v>9.6999999999999993</v>
      </c>
      <c r="AP94" s="63">
        <v>8.5</v>
      </c>
      <c r="AQ94" s="63"/>
      <c r="AR94" s="70">
        <f>AM94+AN94+AO94+(AP94/10)+(AQ94/5)</f>
        <v>13.488529411764704</v>
      </c>
      <c r="AS94" s="63"/>
      <c r="AT94" s="63"/>
      <c r="AZ94" s="38">
        <v>15</v>
      </c>
      <c r="BA94" s="38">
        <v>403202564</v>
      </c>
      <c r="BB94" s="39" t="s">
        <v>247</v>
      </c>
      <c r="BC94" s="22" t="s">
        <v>330</v>
      </c>
      <c r="BD94" s="23" t="e">
        <f>VLOOKUP(BA94,'[1]1403_11_ST'!B:B,1,FALSE)</f>
        <v>#N/A</v>
      </c>
    </row>
    <row r="95" spans="1:56" ht="24.95" customHeight="1">
      <c r="A95" s="58">
        <v>94</v>
      </c>
      <c r="B95" s="59">
        <v>402436334</v>
      </c>
      <c r="C95" s="60" t="s">
        <v>331</v>
      </c>
      <c r="D95" s="64"/>
      <c r="E95" s="61"/>
      <c r="F95" s="62" t="s">
        <v>124</v>
      </c>
      <c r="G95" s="61">
        <v>90</v>
      </c>
      <c r="H95" s="61">
        <v>100</v>
      </c>
      <c r="I95" s="63">
        <v>100</v>
      </c>
      <c r="J95" s="63">
        <v>70</v>
      </c>
      <c r="K95" s="63">
        <v>98</v>
      </c>
      <c r="L95" s="63" t="s">
        <v>49</v>
      </c>
      <c r="M95" s="63" t="s">
        <v>49</v>
      </c>
      <c r="N95" s="63"/>
      <c r="O95" s="63"/>
      <c r="P95" s="63"/>
      <c r="Q95" s="63">
        <v>12</v>
      </c>
      <c r="R95" s="63" t="s">
        <v>327</v>
      </c>
      <c r="S95" s="63" t="s">
        <v>328</v>
      </c>
      <c r="T95" s="63">
        <v>25</v>
      </c>
      <c r="U95" s="64" t="s">
        <v>51</v>
      </c>
      <c r="V95" s="64"/>
      <c r="W95" s="61"/>
      <c r="X95" s="61"/>
      <c r="Y95" s="61"/>
      <c r="Z95" s="63" t="s">
        <v>332</v>
      </c>
      <c r="AA95" s="63">
        <v>10</v>
      </c>
      <c r="AB95" s="64"/>
      <c r="AC95" s="64"/>
      <c r="AD95" s="66"/>
      <c r="AE95" s="64"/>
      <c r="AF95" s="67"/>
      <c r="AG95" s="63"/>
      <c r="AH95" s="63"/>
      <c r="AI95" s="63"/>
      <c r="AJ95" s="63"/>
      <c r="AK95" s="63">
        <f>SUM(G95:N95)</f>
        <v>458</v>
      </c>
      <c r="AL95" s="63">
        <f>COUNTA(O95:Y95)</f>
        <v>5</v>
      </c>
      <c r="AM95" s="69">
        <f>1.8*AL95/8</f>
        <v>1.125</v>
      </c>
      <c r="AN95" s="69">
        <f>1.9*AK95/765</f>
        <v>1.1375163398692809</v>
      </c>
      <c r="AO95" s="68">
        <f>AA95</f>
        <v>10</v>
      </c>
      <c r="AP95" s="63">
        <v>10.5</v>
      </c>
      <c r="AQ95" s="63"/>
      <c r="AR95" s="70">
        <f>AM95+AN95+AO95+(AP95/10)+(AQ95/5)</f>
        <v>13.312516339869282</v>
      </c>
      <c r="AS95" s="63"/>
      <c r="AT95" s="63"/>
      <c r="AZ95" s="38">
        <v>16</v>
      </c>
      <c r="BA95" s="38">
        <v>402470012</v>
      </c>
      <c r="BB95" s="22" t="s">
        <v>333</v>
      </c>
      <c r="BC95" s="22" t="s">
        <v>334</v>
      </c>
      <c r="BD95" s="23" t="e">
        <f>VLOOKUP(BA95,'[1]1403_11_ST'!B:B,1,FALSE)</f>
        <v>#N/A</v>
      </c>
    </row>
    <row r="96" spans="1:56" ht="24.95" customHeight="1">
      <c r="A96" s="58">
        <v>95</v>
      </c>
      <c r="B96" s="59">
        <v>402800294</v>
      </c>
      <c r="C96" s="60" t="s">
        <v>335</v>
      </c>
      <c r="D96" s="64"/>
      <c r="E96" s="61"/>
      <c r="F96" s="62" t="s">
        <v>124</v>
      </c>
      <c r="G96" s="61" t="s">
        <v>41</v>
      </c>
      <c r="H96" s="61" t="s">
        <v>41</v>
      </c>
      <c r="I96" s="63" t="s">
        <v>41</v>
      </c>
      <c r="J96" s="63" t="s">
        <v>41</v>
      </c>
      <c r="K96" s="63"/>
      <c r="L96" s="63"/>
      <c r="M96" s="63"/>
      <c r="N96" s="63"/>
      <c r="O96" s="63"/>
      <c r="P96" s="63"/>
      <c r="Q96" s="63"/>
      <c r="R96" s="63"/>
      <c r="S96" s="63" t="s">
        <v>328</v>
      </c>
      <c r="T96" s="63">
        <v>25</v>
      </c>
      <c r="U96" s="64" t="s">
        <v>51</v>
      </c>
      <c r="V96" s="64"/>
      <c r="W96" s="61"/>
      <c r="X96" s="61"/>
      <c r="Y96" s="61"/>
      <c r="Z96" s="63" t="s">
        <v>336</v>
      </c>
      <c r="AA96" s="63">
        <v>10</v>
      </c>
      <c r="AB96" s="64"/>
      <c r="AC96" s="64"/>
      <c r="AD96" s="66"/>
      <c r="AE96" s="64"/>
      <c r="AF96" s="67"/>
      <c r="AG96" s="63"/>
      <c r="AH96" s="63"/>
      <c r="AI96" s="63"/>
      <c r="AJ96" s="63"/>
      <c r="AK96" s="63">
        <f>SUM(G96:N96)</f>
        <v>0</v>
      </c>
      <c r="AL96" s="63">
        <f>COUNTA(O96:Y96)</f>
        <v>3</v>
      </c>
      <c r="AM96" s="69">
        <f>1.8*AL96/8</f>
        <v>0.67500000000000004</v>
      </c>
      <c r="AN96" s="69">
        <f>1.9*AK96/765</f>
        <v>0</v>
      </c>
      <c r="AO96" s="68">
        <f>AA96</f>
        <v>10</v>
      </c>
      <c r="AP96" s="63"/>
      <c r="AQ96" s="63"/>
      <c r="AR96" s="70">
        <f>AM96+AN96+AO96+(AP96/10)+(AQ96/5)</f>
        <v>10.675000000000001</v>
      </c>
      <c r="AS96" s="63"/>
      <c r="AT96" s="63"/>
      <c r="AZ96" s="38">
        <v>17</v>
      </c>
      <c r="BA96" s="38">
        <v>402820264</v>
      </c>
      <c r="BB96" s="39" t="s">
        <v>59</v>
      </c>
      <c r="BC96" s="22" t="s">
        <v>337</v>
      </c>
      <c r="BD96" s="23" t="e">
        <f>VLOOKUP(BA96,'[1]1403_11_ST'!B:B,1,FALSE)</f>
        <v>#N/A</v>
      </c>
    </row>
    <row r="97" spans="1:71" ht="24.95" customHeight="1">
      <c r="A97" s="58">
        <v>96</v>
      </c>
      <c r="B97" s="59">
        <v>403202636</v>
      </c>
      <c r="C97" s="60" t="s">
        <v>338</v>
      </c>
      <c r="D97" s="64"/>
      <c r="E97" s="61"/>
      <c r="F97" s="62" t="s">
        <v>124</v>
      </c>
      <c r="G97" s="61">
        <v>90</v>
      </c>
      <c r="H97" s="61">
        <v>100</v>
      </c>
      <c r="I97" s="63">
        <v>90</v>
      </c>
      <c r="J97" s="63">
        <v>95</v>
      </c>
      <c r="K97" s="63">
        <v>197</v>
      </c>
      <c r="L97" s="63" t="s">
        <v>49</v>
      </c>
      <c r="M97" s="63" t="s">
        <v>49</v>
      </c>
      <c r="N97" s="63"/>
      <c r="O97" s="63">
        <v>29</v>
      </c>
      <c r="P97" s="63"/>
      <c r="Q97" s="63"/>
      <c r="R97" s="63" t="s">
        <v>327</v>
      </c>
      <c r="S97" s="63" t="s">
        <v>328</v>
      </c>
      <c r="T97" s="63">
        <v>25</v>
      </c>
      <c r="U97" s="64" t="s">
        <v>51</v>
      </c>
      <c r="V97" s="64"/>
      <c r="W97" s="61" t="s">
        <v>73</v>
      </c>
      <c r="X97" s="61"/>
      <c r="Y97" s="61"/>
      <c r="Z97" s="63" t="s">
        <v>265</v>
      </c>
      <c r="AA97" s="63">
        <v>9.8000000000000007</v>
      </c>
      <c r="AB97" s="64"/>
      <c r="AC97" s="64"/>
      <c r="AD97" s="66"/>
      <c r="AE97" s="64"/>
      <c r="AF97" s="67"/>
      <c r="AG97" s="63"/>
      <c r="AH97" s="63"/>
      <c r="AI97" s="63"/>
      <c r="AJ97" s="63"/>
      <c r="AK97" s="63">
        <f>SUM(G97:N97)</f>
        <v>572</v>
      </c>
      <c r="AL97" s="63">
        <f>COUNTA(O97:Y97)</f>
        <v>6</v>
      </c>
      <c r="AM97" s="69">
        <f>1.8*AL97/8</f>
        <v>1.35</v>
      </c>
      <c r="AN97" s="69">
        <f>1.9*AK97/765</f>
        <v>1.4206535947712418</v>
      </c>
      <c r="AO97" s="68">
        <f>AA97</f>
        <v>9.8000000000000007</v>
      </c>
      <c r="AP97" s="63">
        <v>11.25</v>
      </c>
      <c r="AQ97" s="63"/>
      <c r="AR97" s="70">
        <f>AM97+AN97+AO97+(AP97/10)+(AQ97/5)</f>
        <v>13.695653594771242</v>
      </c>
      <c r="AS97" s="63"/>
      <c r="AT97" s="63"/>
      <c r="AZ97" s="38">
        <v>18</v>
      </c>
      <c r="BA97" s="38">
        <v>99820133</v>
      </c>
      <c r="BB97" s="22" t="s">
        <v>108</v>
      </c>
      <c r="BC97" s="22" t="s">
        <v>339</v>
      </c>
      <c r="BD97" s="23">
        <f>VLOOKUP(BA97,'[1]1403_11_ST'!B:B,1,FALSE)</f>
        <v>99820133</v>
      </c>
    </row>
    <row r="98" spans="1:71" ht="24.95" customHeight="1">
      <c r="A98" s="58">
        <v>97</v>
      </c>
      <c r="B98" s="59">
        <v>403512124</v>
      </c>
      <c r="C98" s="60" t="s">
        <v>340</v>
      </c>
      <c r="D98" s="64"/>
      <c r="E98" s="61"/>
      <c r="F98" s="62" t="s">
        <v>124</v>
      </c>
      <c r="G98" s="61" t="s">
        <v>41</v>
      </c>
      <c r="H98" s="61" t="s">
        <v>41</v>
      </c>
      <c r="I98" s="63" t="s">
        <v>41</v>
      </c>
      <c r="J98" s="63" t="s">
        <v>41</v>
      </c>
      <c r="K98" s="63" t="s">
        <v>41</v>
      </c>
      <c r="L98" s="63" t="s">
        <v>341</v>
      </c>
      <c r="M98" s="63" t="s">
        <v>49</v>
      </c>
      <c r="N98" s="63"/>
      <c r="O98" s="63">
        <v>29</v>
      </c>
      <c r="P98" s="63"/>
      <c r="Q98" s="63">
        <v>12</v>
      </c>
      <c r="R98" s="63"/>
      <c r="S98" s="63" t="s">
        <v>328</v>
      </c>
      <c r="T98" s="63"/>
      <c r="U98" s="64"/>
      <c r="V98" s="64"/>
      <c r="W98" s="61"/>
      <c r="X98" s="61"/>
      <c r="Y98" s="61"/>
      <c r="Z98" s="63"/>
      <c r="AA98" s="63"/>
      <c r="AB98" s="64"/>
      <c r="AC98" s="64"/>
      <c r="AD98" s="66"/>
      <c r="AE98" s="64"/>
      <c r="AF98" s="67"/>
      <c r="AG98" s="63"/>
      <c r="AH98" s="63"/>
      <c r="AI98" s="63"/>
      <c r="AJ98" s="63"/>
      <c r="AK98" s="63">
        <f>SUM(G98:N98)</f>
        <v>0</v>
      </c>
      <c r="AL98" s="63">
        <f>COUNTA(O98:Y98)</f>
        <v>3</v>
      </c>
      <c r="AM98" s="69">
        <f>1.8*AL98/8</f>
        <v>0.67500000000000004</v>
      </c>
      <c r="AN98" s="69">
        <f>1.9*AK98/765</f>
        <v>0</v>
      </c>
      <c r="AO98" s="68">
        <f>AA98</f>
        <v>0</v>
      </c>
      <c r="AP98" s="63"/>
      <c r="AQ98" s="63"/>
      <c r="AR98" s="70">
        <f>AM98+AN98+AO98+(AP98/10)+(AQ98/5)</f>
        <v>0.67500000000000004</v>
      </c>
      <c r="AS98" s="63"/>
      <c r="AT98" s="63"/>
      <c r="AZ98" s="37"/>
      <c r="BA98" s="6"/>
      <c r="BB98" s="6"/>
      <c r="BC98" s="6"/>
    </row>
    <row r="99" spans="1:71" ht="24.95" customHeight="1">
      <c r="A99" s="58">
        <v>98</v>
      </c>
      <c r="B99" s="59">
        <v>403203086</v>
      </c>
      <c r="C99" s="60" t="s">
        <v>342</v>
      </c>
      <c r="D99" s="64"/>
      <c r="E99" s="61"/>
      <c r="F99" s="62" t="s">
        <v>124</v>
      </c>
      <c r="G99" s="61">
        <v>90</v>
      </c>
      <c r="H99" s="61">
        <v>100</v>
      </c>
      <c r="I99" s="63">
        <v>80</v>
      </c>
      <c r="J99" s="63">
        <v>80</v>
      </c>
      <c r="K99" s="63">
        <v>199</v>
      </c>
      <c r="L99" s="63" t="s">
        <v>49</v>
      </c>
      <c r="M99" s="63" t="s">
        <v>49</v>
      </c>
      <c r="N99" s="63"/>
      <c r="O99" s="63">
        <v>29</v>
      </c>
      <c r="P99" s="63"/>
      <c r="Q99" s="63">
        <v>12</v>
      </c>
      <c r="R99" s="63" t="s">
        <v>327</v>
      </c>
      <c r="S99" s="63" t="s">
        <v>328</v>
      </c>
      <c r="T99" s="63">
        <v>25</v>
      </c>
      <c r="U99" s="64" t="s">
        <v>51</v>
      </c>
      <c r="V99" s="64"/>
      <c r="W99" s="61" t="s">
        <v>73</v>
      </c>
      <c r="X99" s="61"/>
      <c r="Y99" s="61"/>
      <c r="Z99" s="63" t="s">
        <v>343</v>
      </c>
      <c r="AA99" s="63">
        <v>9.8000000000000007</v>
      </c>
      <c r="AB99" s="64"/>
      <c r="AC99" s="64"/>
      <c r="AD99" s="66"/>
      <c r="AE99" s="64"/>
      <c r="AF99" s="67"/>
      <c r="AG99" s="63"/>
      <c r="AH99" s="63"/>
      <c r="AI99" s="63"/>
      <c r="AJ99" s="63"/>
      <c r="AK99" s="63">
        <f>SUM(G99:N99)</f>
        <v>549</v>
      </c>
      <c r="AL99" s="63">
        <f>COUNTA(O99:Y99)</f>
        <v>7</v>
      </c>
      <c r="AM99" s="69">
        <f>1.8*AL99/8</f>
        <v>1.575</v>
      </c>
      <c r="AN99" s="69">
        <f>1.9*AK99/765</f>
        <v>1.3635294117647057</v>
      </c>
      <c r="AO99" s="68">
        <f>AA99</f>
        <v>9.8000000000000007</v>
      </c>
      <c r="AP99" s="63">
        <v>16</v>
      </c>
      <c r="AQ99" s="63"/>
      <c r="AR99" s="70">
        <f>AM99+AN99+AO99+(AP99/10)+(AQ99/5)</f>
        <v>14.338529411764705</v>
      </c>
      <c r="AS99" s="63"/>
      <c r="AT99" s="63"/>
      <c r="AY99" s="14">
        <v>0.47916666666666669</v>
      </c>
      <c r="AZ99" s="34"/>
      <c r="BA99" s="34" t="s">
        <v>46</v>
      </c>
      <c r="BB99" s="34" t="s">
        <v>47</v>
      </c>
      <c r="BC99" s="34" t="s">
        <v>6</v>
      </c>
      <c r="BD99" s="34"/>
      <c r="BE99" s="34"/>
      <c r="BF99" s="34"/>
      <c r="BG99" s="34"/>
      <c r="BH99" s="34"/>
      <c r="BI99" s="34"/>
      <c r="BJ99" s="34"/>
      <c r="BK99" s="34"/>
      <c r="BL99" s="34"/>
      <c r="BM99" s="34"/>
      <c r="BN99" s="34"/>
      <c r="BO99" s="34"/>
      <c r="BP99" s="34"/>
      <c r="BQ99" s="34"/>
      <c r="BR99" s="34"/>
      <c r="BS99" s="34"/>
    </row>
    <row r="100" spans="1:71" ht="24.95" customHeight="1">
      <c r="A100" s="58">
        <v>99</v>
      </c>
      <c r="B100" s="59">
        <v>403204274</v>
      </c>
      <c r="C100" s="76" t="s">
        <v>344</v>
      </c>
      <c r="D100" s="64"/>
      <c r="E100" s="61"/>
      <c r="F100" s="62" t="s">
        <v>345</v>
      </c>
      <c r="G100" s="61">
        <v>80</v>
      </c>
      <c r="H100" s="61">
        <v>100</v>
      </c>
      <c r="I100" s="63" t="s">
        <v>49</v>
      </c>
      <c r="J100" s="63" t="s">
        <v>49</v>
      </c>
      <c r="K100" s="63" t="s">
        <v>49</v>
      </c>
      <c r="L100" s="63" t="s">
        <v>49</v>
      </c>
      <c r="M100" s="63" t="s">
        <v>49</v>
      </c>
      <c r="N100" s="63"/>
      <c r="O100" s="63">
        <v>29</v>
      </c>
      <c r="P100" s="63"/>
      <c r="Q100" s="63">
        <v>12</v>
      </c>
      <c r="R100" s="63" t="s">
        <v>327</v>
      </c>
      <c r="S100" s="63" t="s">
        <v>328</v>
      </c>
      <c r="T100" s="63">
        <v>25</v>
      </c>
      <c r="U100" s="64" t="s">
        <v>51</v>
      </c>
      <c r="V100" s="64"/>
      <c r="W100" s="61" t="s">
        <v>73</v>
      </c>
      <c r="X100" s="61"/>
      <c r="Y100" s="61"/>
      <c r="Z100" s="63" t="s">
        <v>306</v>
      </c>
      <c r="AA100" s="63">
        <v>9</v>
      </c>
      <c r="AB100" s="64"/>
      <c r="AC100" s="64"/>
      <c r="AD100" s="66"/>
      <c r="AE100" s="64"/>
      <c r="AF100" s="67"/>
      <c r="AG100" s="63"/>
      <c r="AH100" s="63"/>
      <c r="AI100" s="63"/>
      <c r="AJ100" s="63"/>
      <c r="AK100" s="63">
        <f>SUM(G100:N100)</f>
        <v>180</v>
      </c>
      <c r="AL100" s="63">
        <f>COUNTA(O100:Y100)</f>
        <v>7</v>
      </c>
      <c r="AM100" s="69">
        <f>1.8*AL100/8</f>
        <v>1.575</v>
      </c>
      <c r="AN100" s="69">
        <f>1.9*AK100/765</f>
        <v>0.44705882352941179</v>
      </c>
      <c r="AO100" s="68">
        <f>AA100</f>
        <v>9</v>
      </c>
      <c r="AP100" s="63">
        <v>8.75</v>
      </c>
      <c r="AQ100" s="63"/>
      <c r="AR100" s="70">
        <f>AM100+AN100+AO100+(AP100/10)+(AQ100/5)</f>
        <v>11.897058823529411</v>
      </c>
      <c r="AS100" s="63"/>
      <c r="AT100" s="63"/>
      <c r="AZ100" s="36">
        <v>1</v>
      </c>
      <c r="BA100" s="36">
        <v>403473194</v>
      </c>
      <c r="BB100" s="36" t="s">
        <v>346</v>
      </c>
      <c r="BC100" s="36" t="s">
        <v>347</v>
      </c>
      <c r="BD100" s="23" t="e">
        <f>VLOOKUP(BA100,'[1]1403_11_ST'!B:B,1,FALSE)</f>
        <v>#N/A</v>
      </c>
      <c r="BE100" s="35"/>
      <c r="BF100" s="35"/>
      <c r="BG100" s="35"/>
      <c r="BH100" s="35"/>
      <c r="BI100" s="35"/>
      <c r="BJ100" s="35"/>
      <c r="BK100" s="35"/>
      <c r="BL100" s="35"/>
      <c r="BM100" s="35"/>
      <c r="BN100" s="35"/>
      <c r="BO100" s="35"/>
      <c r="BP100" s="35"/>
      <c r="BQ100" s="35"/>
      <c r="BR100" s="35"/>
      <c r="BS100" s="35"/>
    </row>
    <row r="101" spans="1:71" ht="24.95" customHeight="1">
      <c r="A101" s="58">
        <v>100</v>
      </c>
      <c r="B101" s="59">
        <v>402470141</v>
      </c>
      <c r="C101" s="76" t="s">
        <v>348</v>
      </c>
      <c r="D101" s="64"/>
      <c r="E101" s="61"/>
      <c r="F101" s="62" t="s">
        <v>124</v>
      </c>
      <c r="G101" s="61">
        <v>80</v>
      </c>
      <c r="H101" s="61" t="s">
        <v>41</v>
      </c>
      <c r="I101" s="63">
        <v>90</v>
      </c>
      <c r="J101" s="63">
        <v>70</v>
      </c>
      <c r="K101" s="63">
        <v>96</v>
      </c>
      <c r="L101" s="63" t="s">
        <v>49</v>
      </c>
      <c r="M101" s="63" t="s">
        <v>49</v>
      </c>
      <c r="N101" s="63"/>
      <c r="O101" s="63"/>
      <c r="P101" s="63"/>
      <c r="Q101" s="63">
        <v>12</v>
      </c>
      <c r="R101" s="63" t="s">
        <v>327</v>
      </c>
      <c r="S101" s="63" t="s">
        <v>328</v>
      </c>
      <c r="T101" s="63">
        <v>25</v>
      </c>
      <c r="U101" s="64"/>
      <c r="V101" s="64"/>
      <c r="W101" s="61" t="s">
        <v>349</v>
      </c>
      <c r="X101" s="61">
        <v>14</v>
      </c>
      <c r="Y101" s="61"/>
      <c r="Z101" s="63" t="s">
        <v>350</v>
      </c>
      <c r="AA101" s="63">
        <v>9.5</v>
      </c>
      <c r="AB101" s="64"/>
      <c r="AC101" s="64"/>
      <c r="AD101" s="66"/>
      <c r="AE101" s="64"/>
      <c r="AF101" s="67"/>
      <c r="AG101" s="63"/>
      <c r="AH101" s="63"/>
      <c r="AI101" s="63"/>
      <c r="AJ101" s="63"/>
      <c r="AK101" s="63">
        <f>SUM(G101:N101)</f>
        <v>336</v>
      </c>
      <c r="AL101" s="63">
        <f>COUNTA(O101:Y101)</f>
        <v>6</v>
      </c>
      <c r="AM101" s="69">
        <f>1.8*AL101/8</f>
        <v>1.35</v>
      </c>
      <c r="AN101" s="69">
        <f>1.9*AK101/765</f>
        <v>0.83450980392156859</v>
      </c>
      <c r="AO101" s="68">
        <f>AA101</f>
        <v>9.5</v>
      </c>
      <c r="AP101" s="63">
        <v>13.25</v>
      </c>
      <c r="AQ101" s="63"/>
      <c r="AR101" s="70">
        <f>AM101+AN101+AO101+(AP101/10)+(AQ101/5)</f>
        <v>13.009509803921567</v>
      </c>
      <c r="AS101" s="63"/>
      <c r="AT101" s="63"/>
      <c r="AZ101" s="36">
        <v>2</v>
      </c>
      <c r="BA101" s="36">
        <v>403421465</v>
      </c>
      <c r="BB101" s="36" t="s">
        <v>351</v>
      </c>
      <c r="BC101" s="36" t="s">
        <v>352</v>
      </c>
      <c r="BD101" s="23" t="e">
        <f>VLOOKUP(BA101,'[1]1403_11_ST'!B:B,1,FALSE)</f>
        <v>#N/A</v>
      </c>
      <c r="BE101" s="35"/>
      <c r="BF101" s="35"/>
      <c r="BG101" s="35"/>
      <c r="BH101" s="35"/>
      <c r="BI101" s="35"/>
      <c r="BJ101" s="35"/>
      <c r="BK101" s="35"/>
      <c r="BL101" s="35"/>
      <c r="BM101" s="35"/>
      <c r="BN101" s="35"/>
      <c r="BO101" s="35"/>
      <c r="BP101" s="35"/>
      <c r="BQ101" s="35"/>
      <c r="BR101" s="35"/>
      <c r="BS101" s="35"/>
    </row>
    <row r="102" spans="1:71" ht="24.95" customHeight="1">
      <c r="A102" s="58">
        <v>101</v>
      </c>
      <c r="B102" s="59">
        <v>403206103</v>
      </c>
      <c r="C102" s="60" t="s">
        <v>353</v>
      </c>
      <c r="D102" s="64"/>
      <c r="E102" s="61"/>
      <c r="F102" s="62" t="s">
        <v>124</v>
      </c>
      <c r="G102" s="61" t="s">
        <v>49</v>
      </c>
      <c r="H102" s="61" t="s">
        <v>49</v>
      </c>
      <c r="I102" s="63" t="s">
        <v>49</v>
      </c>
      <c r="J102" s="63" t="s">
        <v>49</v>
      </c>
      <c r="K102" s="63" t="s">
        <v>49</v>
      </c>
      <c r="L102" s="63" t="s">
        <v>49</v>
      </c>
      <c r="M102" s="63" t="s">
        <v>49</v>
      </c>
      <c r="N102" s="63"/>
      <c r="O102" s="63"/>
      <c r="P102" s="63"/>
      <c r="Q102" s="63"/>
      <c r="R102" s="63"/>
      <c r="S102" s="63"/>
      <c r="T102" s="63"/>
      <c r="U102" s="64"/>
      <c r="V102" s="64"/>
      <c r="W102" s="61"/>
      <c r="X102" s="61"/>
      <c r="Y102" s="61"/>
      <c r="Z102" s="63"/>
      <c r="AA102" s="63"/>
      <c r="AB102" s="64"/>
      <c r="AC102" s="64"/>
      <c r="AD102" s="66"/>
      <c r="AE102" s="64"/>
      <c r="AF102" s="67"/>
      <c r="AG102" s="63"/>
      <c r="AH102" s="63"/>
      <c r="AI102" s="63"/>
      <c r="AJ102" s="63"/>
      <c r="AK102" s="63">
        <f>SUM(G102:N102)</f>
        <v>0</v>
      </c>
      <c r="AL102" s="63">
        <f>COUNTA(O102:Y102)</f>
        <v>0</v>
      </c>
      <c r="AM102" s="69">
        <f>1.8*AL102/8</f>
        <v>0</v>
      </c>
      <c r="AN102" s="69">
        <f>1.9*AK102/765</f>
        <v>0</v>
      </c>
      <c r="AO102" s="68">
        <f>AA102</f>
        <v>0</v>
      </c>
      <c r="AP102" s="63"/>
      <c r="AQ102" s="63"/>
      <c r="AR102" s="70">
        <f>AM102+AN102+AO102+(AP102/10)+(AQ102/5)</f>
        <v>0</v>
      </c>
      <c r="AS102" s="63"/>
      <c r="AT102" s="63"/>
      <c r="AZ102" s="35">
        <v>3</v>
      </c>
      <c r="BA102" s="35">
        <v>403473112</v>
      </c>
      <c r="BB102" s="35" t="s">
        <v>247</v>
      </c>
      <c r="BC102" s="35" t="s">
        <v>354</v>
      </c>
      <c r="BD102" s="40">
        <f>VLOOKUP(BA102,'[1]1403_11_ST'!B:B,1,FALSE)</f>
        <v>403473112</v>
      </c>
      <c r="BE102" s="35"/>
      <c r="BF102" s="35"/>
      <c r="BG102" s="35"/>
      <c r="BH102" s="35"/>
      <c r="BI102" s="35"/>
      <c r="BJ102" s="35"/>
      <c r="BK102" s="35"/>
      <c r="BL102" s="35"/>
      <c r="BM102" s="35"/>
      <c r="BN102" s="35"/>
      <c r="BO102" s="35"/>
      <c r="BP102" s="35"/>
      <c r="BQ102" s="35"/>
      <c r="BR102" s="35"/>
      <c r="BS102" s="35"/>
    </row>
    <row r="103" spans="1:71" ht="24.95" customHeight="1">
      <c r="A103" s="58">
        <v>102</v>
      </c>
      <c r="B103" s="59">
        <v>403203078</v>
      </c>
      <c r="C103" s="60" t="s">
        <v>355</v>
      </c>
      <c r="D103" s="64"/>
      <c r="E103" s="61"/>
      <c r="F103" s="62" t="s">
        <v>124</v>
      </c>
      <c r="G103" s="61">
        <v>100</v>
      </c>
      <c r="H103" s="61">
        <v>100</v>
      </c>
      <c r="I103" s="63">
        <v>80</v>
      </c>
      <c r="J103" s="63">
        <v>80</v>
      </c>
      <c r="K103" s="63">
        <v>199</v>
      </c>
      <c r="L103" s="63" t="s">
        <v>49</v>
      </c>
      <c r="M103" s="63" t="s">
        <v>49</v>
      </c>
      <c r="N103" s="63"/>
      <c r="O103" s="63">
        <v>29</v>
      </c>
      <c r="P103" s="63"/>
      <c r="Q103" s="63">
        <v>12</v>
      </c>
      <c r="R103" s="63" t="s">
        <v>327</v>
      </c>
      <c r="S103" s="63" t="s">
        <v>328</v>
      </c>
      <c r="T103" s="63">
        <v>25</v>
      </c>
      <c r="U103" s="64" t="s">
        <v>51</v>
      </c>
      <c r="V103" s="64"/>
      <c r="W103" s="61" t="s">
        <v>73</v>
      </c>
      <c r="X103" s="61"/>
      <c r="Y103" s="61"/>
      <c r="Z103" s="63" t="s">
        <v>329</v>
      </c>
      <c r="AA103" s="63">
        <v>9.9</v>
      </c>
      <c r="AB103" s="64"/>
      <c r="AC103" s="64"/>
      <c r="AD103" s="66"/>
      <c r="AE103" s="64"/>
      <c r="AF103" s="67"/>
      <c r="AG103" s="63"/>
      <c r="AH103" s="63"/>
      <c r="AI103" s="63"/>
      <c r="AJ103" s="63"/>
      <c r="AK103" s="63">
        <f>SUM(G103:N103)</f>
        <v>559</v>
      </c>
      <c r="AL103" s="63">
        <f>COUNTA(O103:Y103)</f>
        <v>7</v>
      </c>
      <c r="AM103" s="69">
        <f>1.8*AL103/8</f>
        <v>1.575</v>
      </c>
      <c r="AN103" s="69">
        <f>1.9*AK103/765</f>
        <v>1.3883660130718953</v>
      </c>
      <c r="AO103" s="68">
        <f>AA103</f>
        <v>9.9</v>
      </c>
      <c r="AP103" s="63">
        <v>19</v>
      </c>
      <c r="AQ103" s="63"/>
      <c r="AR103" s="70">
        <f>AM103+AN103+AO103+(AP103/10)+(AQ103/5)</f>
        <v>14.763366013071897</v>
      </c>
      <c r="AS103" s="63"/>
      <c r="AT103" s="63"/>
      <c r="AZ103" s="35">
        <v>4</v>
      </c>
      <c r="BA103" s="35">
        <v>403820320</v>
      </c>
      <c r="BB103" s="35" t="s">
        <v>247</v>
      </c>
      <c r="BC103" s="35" t="s">
        <v>356</v>
      </c>
      <c r="BD103" s="40">
        <f>VLOOKUP(BA103,'[1]1403_11_ST'!B:B,1,FALSE)</f>
        <v>403820320</v>
      </c>
      <c r="BE103" s="35"/>
      <c r="BF103" s="35"/>
      <c r="BG103" s="35"/>
      <c r="BH103" s="35"/>
      <c r="BI103" s="35"/>
      <c r="BJ103" s="35"/>
      <c r="BK103" s="35"/>
      <c r="BL103" s="35"/>
      <c r="BM103" s="35"/>
      <c r="BN103" s="35"/>
      <c r="BO103" s="35"/>
      <c r="BP103" s="35"/>
      <c r="BQ103" s="35"/>
      <c r="BR103" s="35"/>
      <c r="BS103" s="35"/>
    </row>
    <row r="104" spans="1:71" ht="24.95" customHeight="1">
      <c r="A104" s="58">
        <v>103</v>
      </c>
      <c r="B104" s="59">
        <v>403800174</v>
      </c>
      <c r="C104" s="76" t="s">
        <v>357</v>
      </c>
      <c r="D104" s="64"/>
      <c r="E104" s="61"/>
      <c r="F104" s="62" t="s">
        <v>124</v>
      </c>
      <c r="G104" s="61">
        <v>100</v>
      </c>
      <c r="H104" s="61">
        <v>100</v>
      </c>
      <c r="I104" s="63">
        <v>100</v>
      </c>
      <c r="J104" s="63">
        <v>55</v>
      </c>
      <c r="K104" s="63" t="s">
        <v>41</v>
      </c>
      <c r="L104" s="63" t="s">
        <v>49</v>
      </c>
      <c r="M104" s="63" t="s">
        <v>49</v>
      </c>
      <c r="N104" s="63"/>
      <c r="O104" s="63"/>
      <c r="P104" s="63"/>
      <c r="Q104" s="63">
        <v>12</v>
      </c>
      <c r="R104" s="63"/>
      <c r="S104" s="63" t="s">
        <v>328</v>
      </c>
      <c r="T104" s="63">
        <v>25</v>
      </c>
      <c r="U104" s="64" t="s">
        <v>51</v>
      </c>
      <c r="V104" s="64"/>
      <c r="W104" s="61" t="s">
        <v>349</v>
      </c>
      <c r="X104" s="61">
        <v>14</v>
      </c>
      <c r="Y104" s="61"/>
      <c r="Z104" s="63" t="s">
        <v>358</v>
      </c>
      <c r="AA104" s="63">
        <v>10</v>
      </c>
      <c r="AB104" s="64"/>
      <c r="AC104" s="64"/>
      <c r="AD104" s="66"/>
      <c r="AE104" s="64"/>
      <c r="AF104" s="67"/>
      <c r="AG104" s="63"/>
      <c r="AH104" s="63"/>
      <c r="AI104" s="63"/>
      <c r="AJ104" s="63"/>
      <c r="AK104" s="63">
        <f>SUM(G104:N104)</f>
        <v>355</v>
      </c>
      <c r="AL104" s="63">
        <f>COUNTA(O104:Y104)</f>
        <v>6</v>
      </c>
      <c r="AM104" s="69">
        <f>1.8*AL104/8</f>
        <v>1.35</v>
      </c>
      <c r="AN104" s="69">
        <f>1.9*AK104/765</f>
        <v>0.88169934640522873</v>
      </c>
      <c r="AO104" s="68">
        <f>AA104</f>
        <v>10</v>
      </c>
      <c r="AP104" s="63">
        <v>9</v>
      </c>
      <c r="AQ104" s="63"/>
      <c r="AR104" s="70">
        <f>AM104+AN104+AO104+(AP104/10)+(AQ104/5)</f>
        <v>13.131699346405229</v>
      </c>
      <c r="AS104" s="63"/>
      <c r="AT104" s="63"/>
      <c r="AZ104" s="35">
        <v>5</v>
      </c>
      <c r="BA104" s="35">
        <v>403203061</v>
      </c>
      <c r="BB104" s="35" t="s">
        <v>157</v>
      </c>
      <c r="BC104" s="35" t="s">
        <v>359</v>
      </c>
      <c r="BD104" s="40">
        <f>VLOOKUP(BA104,'[1]1403_11_ST'!B:B,1,FALSE)</f>
        <v>403203061</v>
      </c>
      <c r="BE104" s="35"/>
      <c r="BF104" s="35"/>
      <c r="BG104" s="35"/>
      <c r="BH104" s="35"/>
      <c r="BI104" s="35"/>
      <c r="BJ104" s="35"/>
      <c r="BK104" s="35"/>
      <c r="BL104" s="35"/>
      <c r="BM104" s="35"/>
      <c r="BN104" s="35"/>
      <c r="BO104" s="35"/>
      <c r="BP104" s="35"/>
      <c r="BQ104" s="35"/>
      <c r="BR104" s="35"/>
      <c r="BS104" s="35"/>
    </row>
    <row r="105" spans="1:71" ht="24.95" customHeight="1">
      <c r="A105" s="58">
        <v>104</v>
      </c>
      <c r="B105" s="59">
        <v>402436061</v>
      </c>
      <c r="C105" s="60" t="s">
        <v>360</v>
      </c>
      <c r="D105" s="64"/>
      <c r="E105" s="61"/>
      <c r="F105" s="62" t="s">
        <v>124</v>
      </c>
      <c r="G105" s="61">
        <v>90</v>
      </c>
      <c r="H105" s="61" t="s">
        <v>41</v>
      </c>
      <c r="I105" s="63" t="s">
        <v>41</v>
      </c>
      <c r="J105" s="63">
        <v>75</v>
      </c>
      <c r="K105" s="63" t="s">
        <v>41</v>
      </c>
      <c r="L105" s="63" t="s">
        <v>341</v>
      </c>
      <c r="M105" s="63"/>
      <c r="N105" s="63"/>
      <c r="O105" s="63"/>
      <c r="P105" s="63"/>
      <c r="Q105" s="63"/>
      <c r="R105" s="63" t="s">
        <v>327</v>
      </c>
      <c r="S105" s="63"/>
      <c r="T105" s="63"/>
      <c r="U105" s="64" t="s">
        <v>51</v>
      </c>
      <c r="V105" s="64"/>
      <c r="W105" s="61"/>
      <c r="X105" s="61"/>
      <c r="Y105" s="61"/>
      <c r="Z105" s="63" t="s">
        <v>361</v>
      </c>
      <c r="AA105" s="63">
        <v>8</v>
      </c>
      <c r="AB105" s="64"/>
      <c r="AC105" s="64"/>
      <c r="AD105" s="66"/>
      <c r="AE105" s="64"/>
      <c r="AF105" s="67"/>
      <c r="AG105" s="63"/>
      <c r="AH105" s="63"/>
      <c r="AI105" s="63"/>
      <c r="AJ105" s="63"/>
      <c r="AK105" s="63">
        <f>SUM(G105:N105)</f>
        <v>165</v>
      </c>
      <c r="AL105" s="63">
        <f>COUNTA(O105:Y105)</f>
        <v>2</v>
      </c>
      <c r="AM105" s="69">
        <f>1.8*AL105/8</f>
        <v>0.45</v>
      </c>
      <c r="AN105" s="69">
        <f>1.9*AK105/765</f>
        <v>0.40980392156862744</v>
      </c>
      <c r="AO105" s="68">
        <f>AA105</f>
        <v>8</v>
      </c>
      <c r="AP105" s="63">
        <v>14.5</v>
      </c>
      <c r="AQ105" s="63"/>
      <c r="AR105" s="70">
        <f>AM105+AN105+AO105+(AP105/10)+(AQ105/5)</f>
        <v>10.309803921568626</v>
      </c>
      <c r="AS105" s="63"/>
      <c r="AT105" s="63"/>
      <c r="AZ105" s="35">
        <v>6</v>
      </c>
      <c r="BA105" s="35">
        <v>403820304</v>
      </c>
      <c r="BB105" s="35" t="s">
        <v>362</v>
      </c>
      <c r="BC105" s="35" t="s">
        <v>133</v>
      </c>
      <c r="BD105" s="40">
        <f>VLOOKUP(BA105,'[1]1403_11_ST'!B:B,1,FALSE)</f>
        <v>403820304</v>
      </c>
      <c r="BE105" s="35"/>
      <c r="BF105" s="35"/>
      <c r="BG105" s="35"/>
      <c r="BH105" s="35"/>
      <c r="BI105" s="35"/>
      <c r="BJ105" s="35"/>
      <c r="BK105" s="35"/>
      <c r="BL105" s="35"/>
      <c r="BM105" s="35"/>
      <c r="BN105" s="35"/>
      <c r="BO105" s="35"/>
      <c r="BP105" s="35"/>
      <c r="BQ105" s="35"/>
      <c r="BR105" s="35"/>
      <c r="BS105" s="35"/>
    </row>
    <row r="106" spans="1:71" ht="24.95" customHeight="1">
      <c r="A106" s="58">
        <v>105</v>
      </c>
      <c r="B106" s="59">
        <v>402470213</v>
      </c>
      <c r="C106" s="60" t="s">
        <v>363</v>
      </c>
      <c r="D106" s="64"/>
      <c r="E106" s="61"/>
      <c r="F106" s="62" t="s">
        <v>124</v>
      </c>
      <c r="G106" s="61" t="s">
        <v>41</v>
      </c>
      <c r="H106" s="61" t="s">
        <v>41</v>
      </c>
      <c r="I106" s="63" t="s">
        <v>41</v>
      </c>
      <c r="J106" s="63" t="s">
        <v>41</v>
      </c>
      <c r="K106" s="63"/>
      <c r="L106" s="63"/>
      <c r="M106" s="63"/>
      <c r="N106" s="63"/>
      <c r="O106" s="63"/>
      <c r="P106" s="63"/>
      <c r="Q106" s="63"/>
      <c r="R106" s="63"/>
      <c r="S106" s="63" t="s">
        <v>328</v>
      </c>
      <c r="T106" s="63"/>
      <c r="U106" s="64"/>
      <c r="V106" s="64"/>
      <c r="W106" s="61"/>
      <c r="X106" s="61"/>
      <c r="Y106" s="61"/>
      <c r="Z106" s="63"/>
      <c r="AA106" s="63"/>
      <c r="AB106" s="64"/>
      <c r="AC106" s="64"/>
      <c r="AD106" s="66"/>
      <c r="AE106" s="64"/>
      <c r="AF106" s="67"/>
      <c r="AG106" s="63"/>
      <c r="AH106" s="63"/>
      <c r="AI106" s="63"/>
      <c r="AJ106" s="63"/>
      <c r="AK106" s="63">
        <f>SUM(G106:N106)</f>
        <v>0</v>
      </c>
      <c r="AL106" s="63">
        <f>COUNTA(O106:Y106)</f>
        <v>1</v>
      </c>
      <c r="AM106" s="69">
        <f>1.8*AL106/8</f>
        <v>0.22500000000000001</v>
      </c>
      <c r="AN106" s="69">
        <f>1.9*AK106/765</f>
        <v>0</v>
      </c>
      <c r="AO106" s="68">
        <f>AA106</f>
        <v>0</v>
      </c>
      <c r="AP106" s="63">
        <v>18</v>
      </c>
      <c r="AQ106" s="63"/>
      <c r="AR106" s="70">
        <f>AM106+AN106+AO106+(AP106/10)+(AQ106/5)</f>
        <v>2.0249999999999999</v>
      </c>
      <c r="AS106" s="63"/>
      <c r="AT106" s="63"/>
      <c r="AZ106" s="36">
        <v>7</v>
      </c>
      <c r="BA106" s="36">
        <v>403820298</v>
      </c>
      <c r="BB106" s="36" t="s">
        <v>320</v>
      </c>
      <c r="BC106" s="36" t="s">
        <v>364</v>
      </c>
      <c r="BD106" s="23" t="e">
        <f>VLOOKUP(BA106,'[1]1403_11_ST'!B:B,1,FALSE)</f>
        <v>#N/A</v>
      </c>
      <c r="BE106" s="35"/>
      <c r="BF106" s="35"/>
      <c r="BG106" s="35"/>
      <c r="BH106" s="35"/>
      <c r="BI106" s="35"/>
      <c r="BJ106" s="35"/>
      <c r="BK106" s="35"/>
      <c r="BL106" s="35"/>
      <c r="BM106" s="35"/>
      <c r="BN106" s="35"/>
      <c r="BO106" s="35"/>
      <c r="BP106" s="35"/>
      <c r="BQ106" s="35"/>
      <c r="BR106" s="35"/>
      <c r="BS106" s="35"/>
    </row>
    <row r="107" spans="1:71" ht="24.95" customHeight="1">
      <c r="A107" s="58">
        <v>106</v>
      </c>
      <c r="B107" s="59">
        <v>403800182</v>
      </c>
      <c r="C107" s="60" t="s">
        <v>365</v>
      </c>
      <c r="D107" s="64"/>
      <c r="E107" s="61"/>
      <c r="F107" s="62" t="s">
        <v>124</v>
      </c>
      <c r="G107" s="61" t="s">
        <v>49</v>
      </c>
      <c r="H107" s="61" t="s">
        <v>49</v>
      </c>
      <c r="I107" s="63" t="s">
        <v>49</v>
      </c>
      <c r="J107" s="63" t="s">
        <v>49</v>
      </c>
      <c r="K107" s="63" t="s">
        <v>49</v>
      </c>
      <c r="L107" s="63" t="s">
        <v>49</v>
      </c>
      <c r="M107" s="63" t="s">
        <v>49</v>
      </c>
      <c r="N107" s="63"/>
      <c r="O107" s="63"/>
      <c r="P107" s="63"/>
      <c r="Q107" s="63">
        <v>12</v>
      </c>
      <c r="R107" s="63"/>
      <c r="S107" s="63"/>
      <c r="T107" s="63"/>
      <c r="U107" s="64"/>
      <c r="V107" s="64"/>
      <c r="W107" s="61"/>
      <c r="X107" s="61"/>
      <c r="Y107" s="61"/>
      <c r="Z107" s="63"/>
      <c r="AA107" s="63"/>
      <c r="AB107" s="64"/>
      <c r="AC107" s="64"/>
      <c r="AD107" s="66"/>
      <c r="AE107" s="64"/>
      <c r="AF107" s="67"/>
      <c r="AG107" s="63"/>
      <c r="AH107" s="63"/>
      <c r="AI107" s="63"/>
      <c r="AJ107" s="63"/>
      <c r="AK107" s="63">
        <f>SUM(G107:N107)</f>
        <v>0</v>
      </c>
      <c r="AL107" s="63">
        <f>COUNTA(O107:Y107)</f>
        <v>1</v>
      </c>
      <c r="AM107" s="69">
        <f>1.8*AL107/8</f>
        <v>0.22500000000000001</v>
      </c>
      <c r="AN107" s="69">
        <f>1.9*AK107/765</f>
        <v>0</v>
      </c>
      <c r="AO107" s="68">
        <f>AA107</f>
        <v>0</v>
      </c>
      <c r="AP107" s="63"/>
      <c r="AQ107" s="63"/>
      <c r="AR107" s="70">
        <f>AM107+AN107+AO107+(AP107/10)+(AQ107/5)</f>
        <v>0.22500000000000001</v>
      </c>
      <c r="AS107" s="63"/>
      <c r="AT107" s="63"/>
      <c r="AZ107" s="36">
        <v>8</v>
      </c>
      <c r="BA107" s="36">
        <v>403305943</v>
      </c>
      <c r="BB107" s="36" t="s">
        <v>366</v>
      </c>
      <c r="BC107" s="36" t="s">
        <v>201</v>
      </c>
      <c r="BD107" s="23" t="e">
        <f>VLOOKUP(BA107,'[1]1403_11_ST'!B:B,1,FALSE)</f>
        <v>#N/A</v>
      </c>
      <c r="BE107" s="35"/>
      <c r="BF107" s="35"/>
      <c r="BG107" s="35"/>
      <c r="BH107" s="35"/>
      <c r="BI107" s="35"/>
      <c r="BJ107" s="35"/>
      <c r="BK107" s="35"/>
      <c r="BL107" s="35"/>
      <c r="BM107" s="35"/>
      <c r="BN107" s="35"/>
      <c r="BO107" s="35"/>
      <c r="BP107" s="35"/>
      <c r="BQ107" s="35"/>
      <c r="BR107" s="35"/>
      <c r="BS107" s="35"/>
    </row>
    <row r="108" spans="1:71" ht="24.95" customHeight="1">
      <c r="A108" s="58">
        <v>107</v>
      </c>
      <c r="B108" s="59">
        <v>403202564</v>
      </c>
      <c r="C108" s="60" t="s">
        <v>367</v>
      </c>
      <c r="D108" s="64"/>
      <c r="E108" s="61"/>
      <c r="F108" s="62" t="s">
        <v>124</v>
      </c>
      <c r="G108" s="61">
        <v>90</v>
      </c>
      <c r="H108" s="61">
        <v>95</v>
      </c>
      <c r="I108" s="63">
        <v>100</v>
      </c>
      <c r="J108" s="63">
        <v>70</v>
      </c>
      <c r="K108" s="63">
        <v>197</v>
      </c>
      <c r="L108" s="63" t="s">
        <v>49</v>
      </c>
      <c r="M108" s="63" t="s">
        <v>49</v>
      </c>
      <c r="N108" s="63"/>
      <c r="O108" s="63">
        <v>29</v>
      </c>
      <c r="P108" s="63"/>
      <c r="Q108" s="63">
        <v>12</v>
      </c>
      <c r="R108" s="63" t="s">
        <v>327</v>
      </c>
      <c r="S108" s="63" t="s">
        <v>328</v>
      </c>
      <c r="T108" s="63">
        <v>25</v>
      </c>
      <c r="U108" s="64" t="s">
        <v>51</v>
      </c>
      <c r="V108" s="64"/>
      <c r="W108" s="61" t="s">
        <v>73</v>
      </c>
      <c r="X108" s="61"/>
      <c r="Y108" s="61"/>
      <c r="Z108" s="63" t="s">
        <v>368</v>
      </c>
      <c r="AA108" s="63">
        <v>10</v>
      </c>
      <c r="AB108" s="64"/>
      <c r="AC108" s="64"/>
      <c r="AD108" s="66"/>
      <c r="AE108" s="64"/>
      <c r="AF108" s="67"/>
      <c r="AG108" s="63"/>
      <c r="AH108" s="63"/>
      <c r="AI108" s="63"/>
      <c r="AJ108" s="63"/>
      <c r="AK108" s="63">
        <f>SUM(G108:N108)</f>
        <v>552</v>
      </c>
      <c r="AL108" s="63">
        <f>COUNTA(O108:Y108)</f>
        <v>7</v>
      </c>
      <c r="AM108" s="69">
        <f>1.8*AL108/8</f>
        <v>1.575</v>
      </c>
      <c r="AN108" s="69">
        <f>1.9*AK108/765</f>
        <v>1.3709803921568626</v>
      </c>
      <c r="AO108" s="68">
        <f>AA108</f>
        <v>10</v>
      </c>
      <c r="AP108" s="63">
        <v>12.75</v>
      </c>
      <c r="AQ108" s="63"/>
      <c r="AR108" s="70">
        <f>AM108+AN108+AO108+(AP108/10)+(AQ108/5)</f>
        <v>14.220980392156862</v>
      </c>
      <c r="AS108" s="63"/>
      <c r="AT108" s="63"/>
      <c r="AZ108" s="36">
        <v>9</v>
      </c>
      <c r="BA108" s="36">
        <v>403203808</v>
      </c>
      <c r="BB108" s="36" t="s">
        <v>320</v>
      </c>
      <c r="BC108" s="36" t="s">
        <v>203</v>
      </c>
      <c r="BD108" s="23" t="e">
        <f>VLOOKUP(BA108,'[1]1403_11_ST'!B:B,1,FALSE)</f>
        <v>#N/A</v>
      </c>
      <c r="BE108" s="35"/>
      <c r="BF108" s="35"/>
      <c r="BG108" s="35"/>
      <c r="BH108" s="35"/>
      <c r="BI108" s="35"/>
      <c r="BJ108" s="35"/>
      <c r="BK108" s="35"/>
      <c r="BL108" s="35"/>
      <c r="BM108" s="35"/>
      <c r="BN108" s="35"/>
      <c r="BO108" s="35"/>
      <c r="BP108" s="35"/>
      <c r="BQ108" s="35"/>
      <c r="BR108" s="35"/>
      <c r="BS108" s="35"/>
    </row>
    <row r="109" spans="1:71" ht="24.95" customHeight="1">
      <c r="A109" s="58">
        <v>108</v>
      </c>
      <c r="B109" s="59">
        <v>402470012</v>
      </c>
      <c r="C109" s="60" t="s">
        <v>369</v>
      </c>
      <c r="D109" s="64"/>
      <c r="E109" s="61"/>
      <c r="F109" s="62" t="s">
        <v>124</v>
      </c>
      <c r="G109" s="61">
        <v>100</v>
      </c>
      <c r="H109" s="61" t="s">
        <v>41</v>
      </c>
      <c r="I109" s="63">
        <v>100</v>
      </c>
      <c r="J109" s="63">
        <v>80</v>
      </c>
      <c r="K109" s="63">
        <v>98</v>
      </c>
      <c r="L109" s="63" t="s">
        <v>49</v>
      </c>
      <c r="M109" s="63" t="s">
        <v>49</v>
      </c>
      <c r="N109" s="63"/>
      <c r="O109" s="63"/>
      <c r="P109" s="63"/>
      <c r="Q109" s="63">
        <v>12</v>
      </c>
      <c r="R109" s="63" t="s">
        <v>327</v>
      </c>
      <c r="S109" s="63" t="s">
        <v>328</v>
      </c>
      <c r="T109" s="63">
        <v>25</v>
      </c>
      <c r="U109" s="64" t="s">
        <v>51</v>
      </c>
      <c r="V109" s="64"/>
      <c r="W109" s="61" t="s">
        <v>73</v>
      </c>
      <c r="X109" s="61"/>
      <c r="Y109" s="61"/>
      <c r="Z109" s="63" t="s">
        <v>370</v>
      </c>
      <c r="AA109" s="63">
        <v>10</v>
      </c>
      <c r="AB109" s="64"/>
      <c r="AC109" s="64"/>
      <c r="AD109" s="66"/>
      <c r="AE109" s="64"/>
      <c r="AF109" s="67"/>
      <c r="AG109" s="63"/>
      <c r="AH109" s="63"/>
      <c r="AI109" s="63"/>
      <c r="AJ109" s="63"/>
      <c r="AK109" s="63">
        <f>SUM(G109:N109)</f>
        <v>378</v>
      </c>
      <c r="AL109" s="63">
        <f>COUNTA(O109:Y109)</f>
        <v>6</v>
      </c>
      <c r="AM109" s="69">
        <f>1.8*AL109/8</f>
        <v>1.35</v>
      </c>
      <c r="AN109" s="69">
        <f>1.9*AK109/765</f>
        <v>0.93882352941176461</v>
      </c>
      <c r="AO109" s="68">
        <f>AA109</f>
        <v>10</v>
      </c>
      <c r="AP109" s="63">
        <v>17.75</v>
      </c>
      <c r="AQ109" s="63"/>
      <c r="AR109" s="70">
        <f>AM109+AN109+AO109+(AP109/10)+(AQ109/5)</f>
        <v>14.063823529411765</v>
      </c>
      <c r="AS109" s="63"/>
      <c r="AT109" s="63"/>
      <c r="AZ109" s="35">
        <v>10</v>
      </c>
      <c r="BA109" s="35">
        <v>403820111</v>
      </c>
      <c r="BB109" s="35" t="s">
        <v>371</v>
      </c>
      <c r="BC109" s="35" t="s">
        <v>372</v>
      </c>
      <c r="BD109" s="40">
        <f>VLOOKUP(BA109,'[1]1403_11_ST'!B:B,1,FALSE)</f>
        <v>403820111</v>
      </c>
      <c r="BE109" s="35"/>
      <c r="BF109" s="35"/>
      <c r="BG109" s="35"/>
      <c r="BH109" s="35"/>
      <c r="BI109" s="35"/>
      <c r="BJ109" s="35"/>
      <c r="BK109" s="35"/>
      <c r="BL109" s="35"/>
      <c r="BM109" s="35"/>
      <c r="BN109" s="35"/>
      <c r="BO109" s="35"/>
      <c r="BP109" s="35"/>
      <c r="BQ109" s="35"/>
      <c r="BR109" s="35"/>
      <c r="BS109" s="35"/>
    </row>
    <row r="110" spans="1:71" ht="24.95" customHeight="1">
      <c r="A110" s="58">
        <v>109</v>
      </c>
      <c r="B110" s="59">
        <v>403473266</v>
      </c>
      <c r="C110" s="60" t="s">
        <v>373</v>
      </c>
      <c r="D110" s="64"/>
      <c r="E110" s="61"/>
      <c r="F110" s="62" t="s">
        <v>124</v>
      </c>
      <c r="G110" s="61" t="s">
        <v>41</v>
      </c>
      <c r="H110" s="61" t="s">
        <v>41</v>
      </c>
      <c r="I110" s="63" t="s">
        <v>41</v>
      </c>
      <c r="J110" s="63" t="s">
        <v>41</v>
      </c>
      <c r="K110" s="63" t="s">
        <v>41</v>
      </c>
      <c r="L110" s="63" t="s">
        <v>41</v>
      </c>
      <c r="M110" s="63" t="s">
        <v>41</v>
      </c>
      <c r="N110" s="63"/>
      <c r="O110" s="63">
        <v>29</v>
      </c>
      <c r="P110" s="63"/>
      <c r="Q110" s="63">
        <v>12</v>
      </c>
      <c r="R110" s="63"/>
      <c r="S110" s="63"/>
      <c r="T110" s="63"/>
      <c r="U110" s="64"/>
      <c r="V110" s="64"/>
      <c r="W110" s="61"/>
      <c r="X110" s="61"/>
      <c r="Y110" s="61"/>
      <c r="Z110" s="63"/>
      <c r="AA110" s="63"/>
      <c r="AB110" s="64"/>
      <c r="AC110" s="64"/>
      <c r="AD110" s="66"/>
      <c r="AE110" s="64"/>
      <c r="AF110" s="67"/>
      <c r="AG110" s="63"/>
      <c r="AH110" s="63"/>
      <c r="AI110" s="63"/>
      <c r="AJ110" s="63"/>
      <c r="AK110" s="63">
        <f>SUM(G110:N110)</f>
        <v>0</v>
      </c>
      <c r="AL110" s="63">
        <f>COUNTA(O110:Y110)</f>
        <v>2</v>
      </c>
      <c r="AM110" s="69">
        <f>1.8*AL110/8</f>
        <v>0.45</v>
      </c>
      <c r="AN110" s="69">
        <f>1.9*AK110/765</f>
        <v>0</v>
      </c>
      <c r="AO110" s="68">
        <f>AA110</f>
        <v>0</v>
      </c>
      <c r="AP110" s="63"/>
      <c r="AQ110" s="63"/>
      <c r="AR110" s="70">
        <f>AM110+AN110+AO110+(AP110/10)+(AQ110/5)</f>
        <v>0.45</v>
      </c>
      <c r="AS110" s="63"/>
      <c r="AT110" s="63"/>
      <c r="AZ110" s="36">
        <v>11</v>
      </c>
      <c r="BA110" s="36">
        <v>403820193</v>
      </c>
      <c r="BB110" s="36" t="s">
        <v>247</v>
      </c>
      <c r="BC110" s="36" t="s">
        <v>374</v>
      </c>
      <c r="BD110" s="23" t="e">
        <f>VLOOKUP(BA110,'[1]1403_11_ST'!B:B,1,FALSE)</f>
        <v>#N/A</v>
      </c>
      <c r="BE110" s="35"/>
      <c r="BF110" s="35"/>
      <c r="BG110" s="35"/>
      <c r="BH110" s="35"/>
      <c r="BI110" s="35"/>
      <c r="BJ110" s="35"/>
      <c r="BK110" s="35"/>
      <c r="BL110" s="35"/>
      <c r="BM110" s="35"/>
      <c r="BN110" s="35"/>
      <c r="BO110" s="35"/>
      <c r="BP110" s="35"/>
      <c r="BQ110" s="35"/>
      <c r="BR110" s="35"/>
      <c r="BS110" s="35"/>
    </row>
    <row r="111" spans="1:71" ht="24.95" customHeight="1">
      <c r="A111" s="58">
        <v>110</v>
      </c>
      <c r="B111" s="59">
        <v>402820264</v>
      </c>
      <c r="C111" s="60" t="s">
        <v>375</v>
      </c>
      <c r="D111" s="64"/>
      <c r="E111" s="61"/>
      <c r="F111" s="62" t="s">
        <v>124</v>
      </c>
      <c r="G111" s="61">
        <v>80</v>
      </c>
      <c r="H111" s="61" t="s">
        <v>41</v>
      </c>
      <c r="I111" s="63">
        <v>100</v>
      </c>
      <c r="J111" s="63">
        <v>90</v>
      </c>
      <c r="K111" s="63"/>
      <c r="L111" s="63"/>
      <c r="M111" s="63"/>
      <c r="N111" s="63"/>
      <c r="O111" s="63"/>
      <c r="P111" s="63"/>
      <c r="Q111" s="63"/>
      <c r="R111" s="63"/>
      <c r="S111" s="63" t="s">
        <v>328</v>
      </c>
      <c r="T111" s="63"/>
      <c r="U111" s="64" t="s">
        <v>51</v>
      </c>
      <c r="V111" s="64"/>
      <c r="W111" s="61"/>
      <c r="X111" s="61"/>
      <c r="Y111" s="61"/>
      <c r="Z111" s="63"/>
      <c r="AA111" s="63">
        <v>9.5</v>
      </c>
      <c r="AB111" s="64"/>
      <c r="AC111" s="64"/>
      <c r="AD111" s="66"/>
      <c r="AE111" s="64"/>
      <c r="AF111" s="67"/>
      <c r="AG111" s="63"/>
      <c r="AH111" s="63"/>
      <c r="AI111" s="63"/>
      <c r="AJ111" s="63"/>
      <c r="AK111" s="63">
        <f>SUM(G111:N111)</f>
        <v>270</v>
      </c>
      <c r="AL111" s="63">
        <f>COUNTA(O111:Y111)</f>
        <v>2</v>
      </c>
      <c r="AM111" s="69">
        <f>1.8*AL111/8</f>
        <v>0.45</v>
      </c>
      <c r="AN111" s="69">
        <f>1.9*AK111/765</f>
        <v>0.6705882352941176</v>
      </c>
      <c r="AO111" s="68">
        <f>AA111</f>
        <v>9.5</v>
      </c>
      <c r="AP111" s="63">
        <v>16.75</v>
      </c>
      <c r="AQ111" s="63"/>
      <c r="AR111" s="70">
        <f>AM111+AN111+AO111+(AP111/10)+(AQ111/5)</f>
        <v>12.295588235294119</v>
      </c>
      <c r="AS111" s="63"/>
      <c r="AT111" s="63"/>
      <c r="AZ111" s="36">
        <v>12</v>
      </c>
      <c r="BA111" s="36">
        <v>403204957</v>
      </c>
      <c r="BB111" s="36" t="s">
        <v>137</v>
      </c>
      <c r="BC111" s="36" t="s">
        <v>241</v>
      </c>
      <c r="BD111" s="23" t="e">
        <f>VLOOKUP(BA111,'[1]1403_11_ST'!B:B,1,FALSE)</f>
        <v>#N/A</v>
      </c>
      <c r="BE111" s="35"/>
      <c r="BF111" s="35"/>
      <c r="BG111" s="35"/>
      <c r="BH111" s="35"/>
      <c r="BI111" s="35"/>
      <c r="BJ111" s="35"/>
      <c r="BK111" s="35"/>
      <c r="BL111" s="35"/>
      <c r="BM111" s="35"/>
      <c r="BN111" s="35"/>
      <c r="BO111" s="35"/>
      <c r="BP111" s="35"/>
      <c r="BQ111" s="35"/>
      <c r="BR111" s="35"/>
      <c r="BS111" s="35"/>
    </row>
    <row r="112" spans="1:71" ht="24.95" customHeight="1">
      <c r="A112" s="58">
        <v>111</v>
      </c>
      <c r="B112" s="59"/>
      <c r="C112" s="60"/>
      <c r="D112" s="64"/>
      <c r="E112" s="61"/>
      <c r="F112" s="62"/>
      <c r="G112" s="61" t="s">
        <v>49</v>
      </c>
      <c r="H112" s="61" t="s">
        <v>49</v>
      </c>
      <c r="I112" s="63" t="s">
        <v>49</v>
      </c>
      <c r="J112" s="63" t="s">
        <v>49</v>
      </c>
      <c r="K112" s="63"/>
      <c r="L112" s="63"/>
      <c r="M112" s="63"/>
      <c r="N112" s="63"/>
      <c r="O112" s="63"/>
      <c r="P112" s="63"/>
      <c r="Q112" s="63"/>
      <c r="R112" s="63"/>
      <c r="S112" s="63"/>
      <c r="T112" s="63"/>
      <c r="U112" s="64"/>
      <c r="V112" s="64"/>
      <c r="W112" s="61"/>
      <c r="X112" s="61"/>
      <c r="Y112" s="61"/>
      <c r="Z112" s="63"/>
      <c r="AA112" s="63"/>
      <c r="AB112" s="64"/>
      <c r="AC112" s="64"/>
      <c r="AD112" s="66"/>
      <c r="AE112" s="64"/>
      <c r="AF112" s="67"/>
      <c r="AG112" s="63"/>
      <c r="AH112" s="63"/>
      <c r="AI112" s="63"/>
      <c r="AJ112" s="63"/>
      <c r="AK112" s="63">
        <f>SUM(G112:N112)</f>
        <v>0</v>
      </c>
      <c r="AL112" s="63">
        <f>COUNTA(O112:Y112)</f>
        <v>0</v>
      </c>
      <c r="AM112" s="69">
        <f>1.8*AL112/8</f>
        <v>0</v>
      </c>
      <c r="AN112" s="69">
        <f>1.9*AK112/765</f>
        <v>0</v>
      </c>
      <c r="AO112" s="68">
        <f>AA112</f>
        <v>0</v>
      </c>
      <c r="AP112" s="63"/>
      <c r="AQ112" s="63"/>
      <c r="AR112" s="70">
        <f>AM112+AN112+AO112+(AP112/10)+(AQ112/5)</f>
        <v>0</v>
      </c>
      <c r="AS112" s="63"/>
      <c r="AT112" s="63"/>
      <c r="AZ112" s="36">
        <v>13</v>
      </c>
      <c r="BA112" s="36">
        <v>403204965</v>
      </c>
      <c r="BB112" s="36" t="s">
        <v>376</v>
      </c>
      <c r="BC112" s="36" t="s">
        <v>247</v>
      </c>
      <c r="BD112" s="23" t="e">
        <f>VLOOKUP(BA112,'[1]1403_11_ST'!B:B,1,FALSE)</f>
        <v>#N/A</v>
      </c>
      <c r="BE112" s="35"/>
      <c r="BF112" s="35"/>
      <c r="BG112" s="35"/>
      <c r="BH112" s="35"/>
      <c r="BI112" s="35"/>
      <c r="BJ112" s="35"/>
      <c r="BK112" s="35"/>
      <c r="BL112" s="35"/>
      <c r="BM112" s="35"/>
      <c r="BN112" s="35"/>
      <c r="BO112" s="35"/>
      <c r="BP112" s="35"/>
      <c r="BQ112" s="35"/>
      <c r="BR112" s="35"/>
      <c r="BS112" s="35"/>
    </row>
    <row r="113" spans="1:71" ht="24.95" customHeight="1">
      <c r="A113" s="58">
        <v>112</v>
      </c>
      <c r="B113" s="59"/>
      <c r="C113" s="60"/>
      <c r="D113" s="64"/>
      <c r="E113" s="61"/>
      <c r="F113" s="62"/>
      <c r="G113" s="61" t="s">
        <v>49</v>
      </c>
      <c r="H113" s="61" t="s">
        <v>49</v>
      </c>
      <c r="I113" s="63" t="s">
        <v>49</v>
      </c>
      <c r="J113" s="63" t="s">
        <v>49</v>
      </c>
      <c r="K113" s="63" t="s">
        <v>49</v>
      </c>
      <c r="L113" s="63" t="s">
        <v>49</v>
      </c>
      <c r="M113" s="63" t="s">
        <v>49</v>
      </c>
      <c r="N113" s="63"/>
      <c r="O113" s="63"/>
      <c r="P113" s="63"/>
      <c r="Q113" s="63"/>
      <c r="R113" s="63"/>
      <c r="S113" s="63"/>
      <c r="T113" s="63"/>
      <c r="U113" s="64"/>
      <c r="V113" s="64"/>
      <c r="W113" s="61"/>
      <c r="X113" s="61"/>
      <c r="Y113" s="61"/>
      <c r="Z113" s="63"/>
      <c r="AA113" s="63"/>
      <c r="AB113" s="64"/>
      <c r="AC113" s="64"/>
      <c r="AD113" s="66"/>
      <c r="AE113" s="64"/>
      <c r="AF113" s="67"/>
      <c r="AG113" s="63"/>
      <c r="AH113" s="63"/>
      <c r="AI113" s="63"/>
      <c r="AJ113" s="63"/>
      <c r="AK113" s="63">
        <f>SUM(G113:N113)</f>
        <v>0</v>
      </c>
      <c r="AL113" s="63">
        <f>COUNTA(O113:Y113)</f>
        <v>0</v>
      </c>
      <c r="AM113" s="69">
        <f>1.8*AL113/8</f>
        <v>0</v>
      </c>
      <c r="AN113" s="69">
        <f>1.9*AK113/765</f>
        <v>0</v>
      </c>
      <c r="AO113" s="68">
        <f>AA113</f>
        <v>0</v>
      </c>
      <c r="AP113" s="63"/>
      <c r="AQ113" s="63"/>
      <c r="AR113" s="70">
        <f>AM113+AN113+AO113+(AP113/10)+(AQ113/5)</f>
        <v>0</v>
      </c>
      <c r="AS113" s="63"/>
      <c r="AT113" s="63"/>
      <c r="AZ113" s="36">
        <v>14</v>
      </c>
      <c r="BA113" s="36">
        <v>403473313</v>
      </c>
      <c r="BB113" s="36" t="s">
        <v>247</v>
      </c>
      <c r="BC113" s="36" t="s">
        <v>377</v>
      </c>
      <c r="BD113" s="23" t="e">
        <f>VLOOKUP(BA113,'[1]1403_11_ST'!B:B,1,FALSE)</f>
        <v>#N/A</v>
      </c>
      <c r="BE113" s="35"/>
      <c r="BF113" s="35"/>
      <c r="BG113" s="35"/>
      <c r="BH113" s="35"/>
      <c r="BI113" s="35"/>
      <c r="BJ113" s="35"/>
      <c r="BK113" s="35"/>
      <c r="BL113" s="35"/>
      <c r="BM113" s="35"/>
      <c r="BN113" s="35"/>
      <c r="BO113" s="35"/>
      <c r="BP113" s="35"/>
      <c r="BQ113" s="35"/>
      <c r="BR113" s="35"/>
      <c r="BS113" s="35"/>
    </row>
    <row r="114" spans="1:71" ht="24.95" customHeight="1">
      <c r="A114" s="58">
        <v>113</v>
      </c>
      <c r="B114" s="59"/>
      <c r="C114" s="60"/>
      <c r="D114" s="64"/>
      <c r="E114" s="61"/>
      <c r="F114" s="62"/>
      <c r="G114" s="61" t="s">
        <v>49</v>
      </c>
      <c r="H114" s="61" t="s">
        <v>49</v>
      </c>
      <c r="I114" s="63" t="s">
        <v>49</v>
      </c>
      <c r="J114" s="63" t="s">
        <v>49</v>
      </c>
      <c r="K114" s="63" t="s">
        <v>49</v>
      </c>
      <c r="L114" s="63" t="s">
        <v>49</v>
      </c>
      <c r="M114" s="63" t="s">
        <v>49</v>
      </c>
      <c r="N114" s="63"/>
      <c r="O114" s="63"/>
      <c r="P114" s="63"/>
      <c r="Q114" s="63"/>
      <c r="R114" s="63"/>
      <c r="S114" s="63"/>
      <c r="T114" s="63"/>
      <c r="U114" s="64"/>
      <c r="V114" s="64"/>
      <c r="W114" s="61"/>
      <c r="X114" s="61"/>
      <c r="Y114" s="61"/>
      <c r="Z114" s="63"/>
      <c r="AA114" s="63"/>
      <c r="AB114" s="64"/>
      <c r="AC114" s="64"/>
      <c r="AD114" s="66"/>
      <c r="AE114" s="64"/>
      <c r="AF114" s="67"/>
      <c r="AG114" s="63"/>
      <c r="AH114" s="63"/>
      <c r="AI114" s="63"/>
      <c r="AJ114" s="63"/>
      <c r="AK114" s="63">
        <f>SUM(G114:N114)</f>
        <v>0</v>
      </c>
      <c r="AL114" s="63">
        <f>COUNTA(O114:Y114)</f>
        <v>0</v>
      </c>
      <c r="AM114" s="69">
        <f>1.8*AL114/8</f>
        <v>0</v>
      </c>
      <c r="AN114" s="69">
        <f>1.9*AK114/765</f>
        <v>0</v>
      </c>
      <c r="AO114" s="68">
        <f>AA114</f>
        <v>0</v>
      </c>
      <c r="AP114" s="63"/>
      <c r="AQ114" s="63"/>
      <c r="AR114" s="70">
        <f>AM114+AN114+AO114+(AP114/10)+(AQ114/5)</f>
        <v>0</v>
      </c>
      <c r="AS114" s="63"/>
      <c r="AT114" s="63"/>
      <c r="AZ114" s="36">
        <v>15</v>
      </c>
      <c r="BA114" s="36">
        <v>403800447</v>
      </c>
      <c r="BB114" s="36" t="s">
        <v>113</v>
      </c>
      <c r="BC114" s="36" t="s">
        <v>378</v>
      </c>
      <c r="BD114" s="23" t="e">
        <f>VLOOKUP(BA114,'[1]1403_11_ST'!B:B,1,FALSE)</f>
        <v>#N/A</v>
      </c>
      <c r="BE114" s="35"/>
      <c r="BF114" s="35"/>
      <c r="BG114" s="35"/>
      <c r="BH114" s="35"/>
      <c r="BI114" s="35"/>
      <c r="BJ114" s="35"/>
      <c r="BK114" s="35"/>
      <c r="BL114" s="35"/>
      <c r="BM114" s="35"/>
      <c r="BN114" s="35"/>
      <c r="BO114" s="35"/>
      <c r="BP114" s="35"/>
      <c r="BQ114" s="35"/>
      <c r="BR114" s="35"/>
      <c r="BS114" s="35"/>
    </row>
    <row r="115" spans="1:71" ht="24.95" customHeight="1">
      <c r="A115" s="58">
        <v>114</v>
      </c>
      <c r="B115" s="59" t="s">
        <v>46</v>
      </c>
      <c r="C115" s="60" t="s">
        <v>204</v>
      </c>
      <c r="D115" s="64"/>
      <c r="E115" s="61"/>
      <c r="F115" s="62" t="s">
        <v>379</v>
      </c>
      <c r="G115" s="61" t="s">
        <v>49</v>
      </c>
      <c r="H115" s="61" t="s">
        <v>49</v>
      </c>
      <c r="I115" s="63" t="s">
        <v>49</v>
      </c>
      <c r="J115" s="63" t="s">
        <v>49</v>
      </c>
      <c r="K115" s="63" t="s">
        <v>49</v>
      </c>
      <c r="L115" s="63" t="s">
        <v>49</v>
      </c>
      <c r="M115" s="63" t="s">
        <v>49</v>
      </c>
      <c r="N115" s="63"/>
      <c r="O115" s="63"/>
      <c r="P115" s="63"/>
      <c r="Q115" s="63"/>
      <c r="R115" s="63"/>
      <c r="S115" s="63"/>
      <c r="T115" s="63"/>
      <c r="U115" s="64"/>
      <c r="V115" s="64"/>
      <c r="W115" s="61"/>
      <c r="X115" s="61"/>
      <c r="Y115" s="61"/>
      <c r="Z115" s="63"/>
      <c r="AA115" s="63"/>
      <c r="AB115" s="64"/>
      <c r="AC115" s="64"/>
      <c r="AD115" s="66"/>
      <c r="AE115" s="64"/>
      <c r="AF115" s="67"/>
      <c r="AG115" s="63"/>
      <c r="AH115" s="63"/>
      <c r="AI115" s="63"/>
      <c r="AJ115" s="63"/>
      <c r="AK115" s="63">
        <f>SUM(G115:N115)</f>
        <v>0</v>
      </c>
      <c r="AL115" s="63">
        <f>COUNTA(O115:Y115)</f>
        <v>0</v>
      </c>
      <c r="AM115" s="69">
        <f>1.8*AL115/8</f>
        <v>0</v>
      </c>
      <c r="AN115" s="69">
        <f>1.9*AK115/765</f>
        <v>0</v>
      </c>
      <c r="AO115" s="68">
        <f>AA115</f>
        <v>0</v>
      </c>
      <c r="AP115" s="63"/>
      <c r="AQ115" s="63"/>
      <c r="AR115" s="70">
        <f>AM115+AN115+AO115+(AP115/10)+(AQ115/5)</f>
        <v>0</v>
      </c>
      <c r="AS115" s="63"/>
      <c r="AT115" s="63"/>
      <c r="AZ115" s="35">
        <v>16</v>
      </c>
      <c r="BA115" s="35">
        <v>403203213</v>
      </c>
      <c r="BB115" s="35" t="s">
        <v>380</v>
      </c>
      <c r="BC115" s="35" t="s">
        <v>381</v>
      </c>
      <c r="BD115" s="40">
        <f>VLOOKUP(BA115,'[1]1403_11_ST'!B:B,1,FALSE)</f>
        <v>403203213</v>
      </c>
      <c r="BE115" s="35"/>
      <c r="BF115" s="35"/>
      <c r="BG115" s="35"/>
      <c r="BH115" s="35"/>
      <c r="BI115" s="35"/>
      <c r="BJ115" s="35"/>
      <c r="BK115" s="35"/>
      <c r="BL115" s="35"/>
      <c r="BM115" s="35"/>
      <c r="BN115" s="35"/>
      <c r="BO115" s="35"/>
      <c r="BP115" s="35"/>
      <c r="BQ115" s="35"/>
      <c r="BR115" s="35"/>
      <c r="BS115" s="35"/>
    </row>
    <row r="116" spans="1:71" ht="24.95" customHeight="1">
      <c r="A116" s="58">
        <v>115</v>
      </c>
      <c r="B116" s="59">
        <v>403473194</v>
      </c>
      <c r="C116" s="60" t="s">
        <v>382</v>
      </c>
      <c r="D116" s="64"/>
      <c r="E116" s="61"/>
      <c r="F116" s="62" t="s">
        <v>379</v>
      </c>
      <c r="G116" s="61" t="s">
        <v>41</v>
      </c>
      <c r="H116" s="61">
        <v>100</v>
      </c>
      <c r="I116" s="63">
        <v>100</v>
      </c>
      <c r="J116" s="63">
        <v>85</v>
      </c>
      <c r="K116" s="63">
        <v>196</v>
      </c>
      <c r="L116" s="63" t="s">
        <v>49</v>
      </c>
      <c r="M116" s="63" t="s">
        <v>49</v>
      </c>
      <c r="N116" s="63"/>
      <c r="O116" s="63">
        <v>29</v>
      </c>
      <c r="P116" s="63"/>
      <c r="Q116" s="63">
        <v>12</v>
      </c>
      <c r="R116" s="63"/>
      <c r="S116" s="63" t="s">
        <v>328</v>
      </c>
      <c r="T116" s="63">
        <v>25</v>
      </c>
      <c r="U116" s="64" t="s">
        <v>383</v>
      </c>
      <c r="V116" s="64"/>
      <c r="W116" s="61"/>
      <c r="X116" s="61"/>
      <c r="Y116" s="61"/>
      <c r="Z116" s="63" t="s">
        <v>306</v>
      </c>
      <c r="AA116" s="63" t="s">
        <v>384</v>
      </c>
      <c r="AB116" s="64"/>
      <c r="AC116" s="64"/>
      <c r="AD116" s="66"/>
      <c r="AE116" s="64"/>
      <c r="AF116" s="67"/>
      <c r="AG116" s="63"/>
      <c r="AH116" s="63"/>
      <c r="AI116" s="63"/>
      <c r="AJ116" s="63"/>
      <c r="AK116" s="63">
        <f>SUM(G116:N116)</f>
        <v>481</v>
      </c>
      <c r="AL116" s="63">
        <f>COUNTA(O116:Y116)</f>
        <v>5</v>
      </c>
      <c r="AM116" s="69">
        <f>1.8*AL116/8</f>
        <v>1.125</v>
      </c>
      <c r="AN116" s="69">
        <f>1.9*AK116/765</f>
        <v>1.194640522875817</v>
      </c>
      <c r="AO116" s="68"/>
      <c r="AP116" s="63"/>
      <c r="AQ116" s="63"/>
      <c r="AR116" s="70">
        <f>AM116+AN116+AO116+(AP116/10)+(AQ116/5)</f>
        <v>2.319640522875817</v>
      </c>
      <c r="AS116" s="63"/>
      <c r="AT116" s="63"/>
      <c r="AZ116" s="35">
        <v>17</v>
      </c>
      <c r="BA116" s="35">
        <v>403201890</v>
      </c>
      <c r="BB116" s="35" t="s">
        <v>385</v>
      </c>
      <c r="BC116" s="35" t="s">
        <v>386</v>
      </c>
      <c r="BD116" s="40">
        <f>VLOOKUP(BA116,'[1]1403_11_ST'!B:B,1,FALSE)</f>
        <v>403201890</v>
      </c>
      <c r="BE116" s="33"/>
      <c r="BF116" s="33"/>
      <c r="BG116" s="33"/>
      <c r="BH116" s="33"/>
      <c r="BI116" s="33"/>
      <c r="BJ116" s="33"/>
      <c r="BK116" s="33"/>
      <c r="BL116" s="33"/>
      <c r="BM116" s="33"/>
      <c r="BN116" s="33"/>
      <c r="BO116" s="33"/>
      <c r="BP116" s="33"/>
      <c r="BQ116" s="33"/>
      <c r="BR116" s="33"/>
      <c r="BS116" s="33"/>
    </row>
    <row r="117" spans="1:71" ht="24.95" customHeight="1">
      <c r="A117" s="58">
        <v>116</v>
      </c>
      <c r="B117" s="59">
        <v>403460475</v>
      </c>
      <c r="C117" s="60" t="s">
        <v>387</v>
      </c>
      <c r="D117" s="64"/>
      <c r="E117" s="61"/>
      <c r="F117" s="62" t="s">
        <v>379</v>
      </c>
      <c r="G117" s="61" t="s">
        <v>49</v>
      </c>
      <c r="H117" s="61" t="s">
        <v>49</v>
      </c>
      <c r="I117" s="63" t="s">
        <v>49</v>
      </c>
      <c r="J117" s="63" t="s">
        <v>49</v>
      </c>
      <c r="K117" s="63" t="s">
        <v>49</v>
      </c>
      <c r="L117" s="63" t="s">
        <v>49</v>
      </c>
      <c r="M117" s="63" t="s">
        <v>49</v>
      </c>
      <c r="N117" s="63"/>
      <c r="O117" s="63"/>
      <c r="P117" s="63"/>
      <c r="Q117" s="63">
        <v>12</v>
      </c>
      <c r="R117" s="63"/>
      <c r="S117" s="63"/>
      <c r="T117" s="63"/>
      <c r="U117" s="64"/>
      <c r="V117" s="64"/>
      <c r="W117" s="61"/>
      <c r="X117" s="61"/>
      <c r="Y117" s="61"/>
      <c r="Z117" s="63"/>
      <c r="AA117" s="63"/>
      <c r="AB117" s="64"/>
      <c r="AC117" s="64"/>
      <c r="AD117" s="66"/>
      <c r="AE117" s="64"/>
      <c r="AF117" s="67"/>
      <c r="AG117" s="63"/>
      <c r="AH117" s="63"/>
      <c r="AI117" s="63"/>
      <c r="AJ117" s="63"/>
      <c r="AK117" s="63">
        <f>SUM(G117:N117)</f>
        <v>0</v>
      </c>
      <c r="AL117" s="63">
        <f>COUNTA(O117:Y117)</f>
        <v>1</v>
      </c>
      <c r="AM117" s="69">
        <f>1.8*AL117/8</f>
        <v>0.22500000000000001</v>
      </c>
      <c r="AN117" s="69">
        <f>1.9*AK117/765</f>
        <v>0</v>
      </c>
      <c r="AO117" s="68">
        <f>AA117</f>
        <v>0</v>
      </c>
      <c r="AP117" s="63"/>
      <c r="AQ117" s="63"/>
      <c r="AR117" s="70">
        <f>AM117+AN117+AO117+(AP117/10)+(AQ117/5)</f>
        <v>0.22500000000000001</v>
      </c>
      <c r="AS117" s="63"/>
      <c r="AT117" s="63"/>
      <c r="AZ117" s="37"/>
      <c r="BA117" s="6"/>
      <c r="BB117" s="6"/>
      <c r="BC117" s="6"/>
    </row>
    <row r="118" spans="1:71" ht="24.95" customHeight="1">
      <c r="A118" s="58">
        <v>117</v>
      </c>
      <c r="B118" s="59">
        <v>403206064</v>
      </c>
      <c r="C118" s="60" t="s">
        <v>388</v>
      </c>
      <c r="D118" s="64"/>
      <c r="E118" s="61"/>
      <c r="F118" s="62" t="s">
        <v>379</v>
      </c>
      <c r="G118" s="61" t="s">
        <v>41</v>
      </c>
      <c r="H118" s="61">
        <v>5</v>
      </c>
      <c r="I118" s="63" t="s">
        <v>41</v>
      </c>
      <c r="J118" s="63">
        <v>65</v>
      </c>
      <c r="K118" s="63" t="s">
        <v>41</v>
      </c>
      <c r="L118" s="63" t="s">
        <v>41</v>
      </c>
      <c r="M118" s="63">
        <v>98</v>
      </c>
      <c r="N118" s="63"/>
      <c r="O118" s="63"/>
      <c r="P118" s="63"/>
      <c r="Q118" s="63">
        <v>12</v>
      </c>
      <c r="R118" s="63"/>
      <c r="S118" s="63"/>
      <c r="T118" s="63"/>
      <c r="U118" s="64"/>
      <c r="V118" s="64"/>
      <c r="W118" s="61"/>
      <c r="X118" s="61"/>
      <c r="Y118" s="61"/>
      <c r="Z118" s="71"/>
      <c r="AA118" s="63"/>
      <c r="AB118" s="64"/>
      <c r="AC118" s="64"/>
      <c r="AD118" s="66"/>
      <c r="AE118" s="64"/>
      <c r="AF118" s="67"/>
      <c r="AG118" s="63"/>
      <c r="AH118" s="63"/>
      <c r="AI118" s="63"/>
      <c r="AJ118" s="63"/>
      <c r="AK118" s="63">
        <f>SUM(G118:N118)</f>
        <v>168</v>
      </c>
      <c r="AL118" s="63">
        <f>COUNTA(O118:Y118)</f>
        <v>1</v>
      </c>
      <c r="AM118" s="69">
        <f>1.8*AL118/8</f>
        <v>0.22500000000000001</v>
      </c>
      <c r="AN118" s="69">
        <f>1.9*AK118/765</f>
        <v>0.4172549019607843</v>
      </c>
      <c r="AO118" s="68">
        <f>AA118</f>
        <v>0</v>
      </c>
      <c r="AP118" s="63">
        <v>5.5</v>
      </c>
      <c r="AQ118" s="63"/>
      <c r="AR118" s="70">
        <f>AM118+AN118+AO118+(AP118/10)+(AQ118/5)</f>
        <v>1.1922549019607844</v>
      </c>
      <c r="AS118" s="63"/>
      <c r="AT118" s="63"/>
      <c r="AY118" s="14">
        <v>0.55208333333333337</v>
      </c>
      <c r="AZ118" s="34"/>
      <c r="BA118" s="34" t="s">
        <v>46</v>
      </c>
      <c r="BB118" s="34" t="s">
        <v>47</v>
      </c>
      <c r="BC118" s="34" t="s">
        <v>6</v>
      </c>
      <c r="BD118" s="34"/>
      <c r="BE118" s="34"/>
      <c r="BF118" s="34"/>
      <c r="BG118" s="34"/>
      <c r="BH118" s="34"/>
      <c r="BI118" s="34"/>
      <c r="BJ118" s="34"/>
      <c r="BK118" s="34"/>
      <c r="BL118" s="34"/>
      <c r="BM118" s="34"/>
      <c r="BN118" s="34"/>
      <c r="BO118" s="34"/>
      <c r="BP118" s="34"/>
      <c r="BQ118" s="34"/>
      <c r="BR118" s="34"/>
      <c r="BS118" s="34"/>
    </row>
    <row r="119" spans="1:71" ht="24.95" customHeight="1">
      <c r="A119" s="58">
        <v>118</v>
      </c>
      <c r="B119" s="59">
        <v>403800117</v>
      </c>
      <c r="C119" s="60" t="s">
        <v>389</v>
      </c>
      <c r="D119" s="64"/>
      <c r="E119" s="61"/>
      <c r="F119" s="62" t="s">
        <v>379</v>
      </c>
      <c r="G119" s="61" t="s">
        <v>49</v>
      </c>
      <c r="H119" s="61" t="s">
        <v>49</v>
      </c>
      <c r="I119" s="63" t="s">
        <v>49</v>
      </c>
      <c r="J119" s="63" t="s">
        <v>49</v>
      </c>
      <c r="K119" s="63" t="s">
        <v>49</v>
      </c>
      <c r="L119" s="63" t="s">
        <v>49</v>
      </c>
      <c r="M119" s="63" t="s">
        <v>49</v>
      </c>
      <c r="N119" s="63"/>
      <c r="O119" s="63"/>
      <c r="P119" s="63"/>
      <c r="Q119" s="63">
        <v>12</v>
      </c>
      <c r="R119" s="63"/>
      <c r="S119" s="63"/>
      <c r="T119" s="63"/>
      <c r="U119" s="64"/>
      <c r="V119" s="64"/>
      <c r="W119" s="61"/>
      <c r="X119" s="61"/>
      <c r="Y119" s="61"/>
      <c r="Z119" s="63"/>
      <c r="AA119" s="63"/>
      <c r="AB119" s="64"/>
      <c r="AC119" s="64"/>
      <c r="AD119" s="66"/>
      <c r="AE119" s="64"/>
      <c r="AF119" s="67"/>
      <c r="AG119" s="63"/>
      <c r="AH119" s="63"/>
      <c r="AI119" s="63"/>
      <c r="AJ119" s="63"/>
      <c r="AK119" s="63">
        <f>SUM(G119:N119)</f>
        <v>0</v>
      </c>
      <c r="AL119" s="63">
        <f>COUNTA(O119:Y119)</f>
        <v>1</v>
      </c>
      <c r="AM119" s="69">
        <f>1.8*AL119/8</f>
        <v>0.22500000000000001</v>
      </c>
      <c r="AN119" s="69">
        <f>1.9*AK119/765</f>
        <v>0</v>
      </c>
      <c r="AO119" s="68">
        <f>AA119</f>
        <v>0</v>
      </c>
      <c r="AP119" s="63"/>
      <c r="AQ119" s="63"/>
      <c r="AR119" s="70">
        <f>AM119+AN119+AO119+(AP119/10)+(AQ119/5)</f>
        <v>0.22500000000000001</v>
      </c>
      <c r="AS119" s="63"/>
      <c r="AT119" s="63"/>
      <c r="AZ119" s="36">
        <v>1</v>
      </c>
      <c r="BA119" s="36">
        <v>402820498</v>
      </c>
      <c r="BB119" s="36" t="s">
        <v>390</v>
      </c>
      <c r="BC119" s="36" t="s">
        <v>391</v>
      </c>
      <c r="BD119" s="23" t="e">
        <f>VLOOKUP(BA119,'[1]1403_11_ST'!B:B,1,FALSE)</f>
        <v>#N/A</v>
      </c>
      <c r="BE119" s="35"/>
      <c r="BF119" s="35"/>
      <c r="BG119" s="35"/>
      <c r="BH119" s="35"/>
      <c r="BI119" s="35"/>
      <c r="BJ119" s="35"/>
      <c r="BK119" s="35"/>
      <c r="BL119" s="35"/>
      <c r="BM119" s="35"/>
      <c r="BN119" s="35"/>
      <c r="BO119" s="35"/>
      <c r="BP119" s="35"/>
      <c r="BQ119" s="35"/>
      <c r="BR119" s="35"/>
      <c r="BS119" s="35"/>
    </row>
    <row r="120" spans="1:71" ht="24.95" customHeight="1">
      <c r="A120" s="58">
        <v>119</v>
      </c>
      <c r="B120" s="59">
        <v>403820378</v>
      </c>
      <c r="C120" s="60" t="s">
        <v>392</v>
      </c>
      <c r="D120" s="64"/>
      <c r="E120" s="61"/>
      <c r="F120" s="62" t="s">
        <v>40</v>
      </c>
      <c r="G120" s="61" t="s">
        <v>41</v>
      </c>
      <c r="H120" s="61" t="s">
        <v>41</v>
      </c>
      <c r="I120" s="63" t="s">
        <v>41</v>
      </c>
      <c r="J120" s="63" t="s">
        <v>41</v>
      </c>
      <c r="K120" s="63" t="s">
        <v>41</v>
      </c>
      <c r="L120" s="63" t="s">
        <v>41</v>
      </c>
      <c r="M120" s="63">
        <v>99</v>
      </c>
      <c r="N120" s="63"/>
      <c r="O120" s="63"/>
      <c r="P120" s="63"/>
      <c r="Q120" s="63"/>
      <c r="R120" s="63"/>
      <c r="S120" s="63" t="s">
        <v>328</v>
      </c>
      <c r="T120" s="63">
        <v>25</v>
      </c>
      <c r="U120" s="64" t="s">
        <v>51</v>
      </c>
      <c r="V120" s="64"/>
      <c r="W120" s="61"/>
      <c r="X120" s="61"/>
      <c r="Y120" s="61"/>
      <c r="Z120" s="71" t="s">
        <v>393</v>
      </c>
      <c r="AA120" s="63"/>
      <c r="AB120" s="64"/>
      <c r="AC120" s="64"/>
      <c r="AD120" s="66"/>
      <c r="AE120" s="64"/>
      <c r="AF120" s="67"/>
      <c r="AG120" s="63"/>
      <c r="AH120" s="63"/>
      <c r="AI120" s="63"/>
      <c r="AJ120" s="63"/>
      <c r="AK120" s="63">
        <f>SUM(G120:N120)</f>
        <v>99</v>
      </c>
      <c r="AL120" s="63">
        <f>COUNTA(O120:Y120)</f>
        <v>3</v>
      </c>
      <c r="AM120" s="69">
        <f>1.8*AL120/8</f>
        <v>0.67500000000000004</v>
      </c>
      <c r="AN120" s="69">
        <f>1.9*AK120/765</f>
        <v>0.24588235294117647</v>
      </c>
      <c r="AO120" s="68">
        <f>AA120</f>
        <v>0</v>
      </c>
      <c r="AP120" s="63"/>
      <c r="AQ120" s="63"/>
      <c r="AR120" s="70">
        <f>AM120+AN120+AO120+(AP120/10)+(AQ120/5)</f>
        <v>0.92088235294117649</v>
      </c>
      <c r="AS120" s="63"/>
      <c r="AT120" s="63"/>
      <c r="AZ120" s="36">
        <v>2</v>
      </c>
      <c r="BA120" s="36">
        <v>400820117</v>
      </c>
      <c r="BB120" s="36" t="s">
        <v>394</v>
      </c>
      <c r="BC120" s="36" t="s">
        <v>395</v>
      </c>
      <c r="BD120" s="23" t="e">
        <f>VLOOKUP(BA120,'[1]1403_11_ST'!B:B,1,FALSE)</f>
        <v>#N/A</v>
      </c>
      <c r="BE120" s="35"/>
      <c r="BF120" s="35"/>
      <c r="BG120" s="35"/>
      <c r="BH120" s="35"/>
      <c r="BI120" s="35"/>
      <c r="BJ120" s="35"/>
      <c r="BK120" s="35"/>
      <c r="BL120" s="35"/>
      <c r="BM120" s="35"/>
      <c r="BN120" s="35"/>
      <c r="BO120" s="35"/>
      <c r="BP120" s="35"/>
      <c r="BQ120" s="35"/>
      <c r="BR120" s="35"/>
      <c r="BS120" s="35"/>
    </row>
    <row r="121" spans="1:71" ht="24.95" customHeight="1">
      <c r="A121" s="58">
        <v>120</v>
      </c>
      <c r="B121" s="59">
        <v>403473112</v>
      </c>
      <c r="C121" s="60" t="s">
        <v>396</v>
      </c>
      <c r="D121" s="64"/>
      <c r="E121" s="61"/>
      <c r="F121" s="62" t="s">
        <v>379</v>
      </c>
      <c r="G121" s="61" t="s">
        <v>41</v>
      </c>
      <c r="H121" s="61" t="s">
        <v>41</v>
      </c>
      <c r="I121" s="63" t="s">
        <v>41</v>
      </c>
      <c r="J121" s="63">
        <v>60</v>
      </c>
      <c r="K121" s="63">
        <v>199</v>
      </c>
      <c r="L121" s="63" t="s">
        <v>49</v>
      </c>
      <c r="M121" s="63" t="s">
        <v>41</v>
      </c>
      <c r="N121" s="63"/>
      <c r="O121" s="63">
        <v>29</v>
      </c>
      <c r="P121" s="63"/>
      <c r="Q121" s="63">
        <v>12</v>
      </c>
      <c r="R121" s="63"/>
      <c r="S121" s="63" t="s">
        <v>328</v>
      </c>
      <c r="T121" s="63">
        <v>25</v>
      </c>
      <c r="U121" s="64" t="s">
        <v>51</v>
      </c>
      <c r="V121" s="64"/>
      <c r="W121" s="61"/>
      <c r="X121" s="61"/>
      <c r="Y121" s="61"/>
      <c r="Z121" s="63" t="s">
        <v>397</v>
      </c>
      <c r="AA121" s="63"/>
      <c r="AB121" s="64"/>
      <c r="AC121" s="64"/>
      <c r="AD121" s="66"/>
      <c r="AE121" s="64"/>
      <c r="AF121" s="67"/>
      <c r="AG121" s="63"/>
      <c r="AH121" s="63"/>
      <c r="AI121" s="63"/>
      <c r="AJ121" s="63"/>
      <c r="AK121" s="63">
        <f>SUM(G121:N121)</f>
        <v>259</v>
      </c>
      <c r="AL121" s="63">
        <f>COUNTA(O121:Y121)</f>
        <v>5</v>
      </c>
      <c r="AM121" s="69">
        <f>1.8*AL121/8</f>
        <v>1.125</v>
      </c>
      <c r="AN121" s="69">
        <f>1.9*AK121/765</f>
        <v>0.64326797385620915</v>
      </c>
      <c r="AO121" s="68">
        <f>AA121</f>
        <v>0</v>
      </c>
      <c r="AP121" s="63"/>
      <c r="AQ121" s="63"/>
      <c r="AR121" s="70">
        <f>AM121+AN121+AO121+(AP121/10)+(AQ121/5)</f>
        <v>1.7682679738562093</v>
      </c>
      <c r="AS121" s="63"/>
      <c r="AT121" s="63"/>
      <c r="AZ121" s="35">
        <v>3</v>
      </c>
      <c r="BA121" s="35">
        <v>402820223</v>
      </c>
      <c r="BB121" s="35" t="s">
        <v>103</v>
      </c>
      <c r="BC121" s="35" t="s">
        <v>398</v>
      </c>
      <c r="BD121" s="40">
        <f>VLOOKUP(BA121,'[1]1403_11_ST'!B:B,1,FALSE)</f>
        <v>402820223</v>
      </c>
      <c r="BE121" s="35"/>
      <c r="BF121" s="35"/>
      <c r="BG121" s="35"/>
      <c r="BH121" s="35"/>
      <c r="BI121" s="35"/>
      <c r="BJ121" s="35"/>
      <c r="BK121" s="35"/>
      <c r="BL121" s="35"/>
      <c r="BM121" s="35"/>
      <c r="BN121" s="35"/>
      <c r="BO121" s="35"/>
      <c r="BP121" s="35"/>
      <c r="BQ121" s="35"/>
      <c r="BR121" s="35"/>
      <c r="BS121" s="35"/>
    </row>
    <row r="122" spans="1:71" ht="24.95" customHeight="1">
      <c r="A122" s="58">
        <v>121</v>
      </c>
      <c r="B122" s="59">
        <v>403820320</v>
      </c>
      <c r="C122" s="60" t="s">
        <v>399</v>
      </c>
      <c r="D122" s="64"/>
      <c r="E122" s="61"/>
      <c r="F122" s="62" t="s">
        <v>379</v>
      </c>
      <c r="G122" s="61" t="s">
        <v>41</v>
      </c>
      <c r="H122" s="61" t="s">
        <v>41</v>
      </c>
      <c r="I122" s="63" t="s">
        <v>41</v>
      </c>
      <c r="J122" s="63" t="s">
        <v>41</v>
      </c>
      <c r="K122" s="63" t="s">
        <v>41</v>
      </c>
      <c r="L122" s="63" t="s">
        <v>49</v>
      </c>
      <c r="M122" s="63">
        <v>196</v>
      </c>
      <c r="N122" s="63"/>
      <c r="O122" s="63">
        <v>29</v>
      </c>
      <c r="P122" s="63"/>
      <c r="Q122" s="63">
        <v>12</v>
      </c>
      <c r="R122" s="63">
        <v>20</v>
      </c>
      <c r="S122" s="63" t="s">
        <v>328</v>
      </c>
      <c r="T122" s="63">
        <v>25</v>
      </c>
      <c r="U122" s="64" t="s">
        <v>51</v>
      </c>
      <c r="V122" s="64"/>
      <c r="W122" s="61"/>
      <c r="X122" s="61"/>
      <c r="Y122" s="61"/>
      <c r="Z122" s="63" t="s">
        <v>400</v>
      </c>
      <c r="AA122" s="63"/>
      <c r="AB122" s="64"/>
      <c r="AC122" s="64"/>
      <c r="AD122" s="66"/>
      <c r="AE122" s="64"/>
      <c r="AF122" s="67"/>
      <c r="AG122" s="63"/>
      <c r="AH122" s="63"/>
      <c r="AI122" s="63"/>
      <c r="AJ122" s="63"/>
      <c r="AK122" s="63">
        <f>SUM(G122:N122)</f>
        <v>196</v>
      </c>
      <c r="AL122" s="63">
        <f>COUNTA(O122:Y122)</f>
        <v>6</v>
      </c>
      <c r="AM122" s="69">
        <f>1.8*AL122/8</f>
        <v>1.35</v>
      </c>
      <c r="AN122" s="69">
        <f>1.9*AK122/765</f>
        <v>0.48679738562091501</v>
      </c>
      <c r="AO122" s="68">
        <f>AA122</f>
        <v>0</v>
      </c>
      <c r="AP122" s="63"/>
      <c r="AQ122" s="63"/>
      <c r="AR122" s="70">
        <f>AM122+AN122+AO122+(AP122/10)+(AQ122/5)</f>
        <v>1.836797385620915</v>
      </c>
      <c r="AS122" s="63"/>
      <c r="AT122" s="63"/>
      <c r="AZ122" s="36">
        <v>4</v>
      </c>
      <c r="BA122" s="36">
        <v>403473065</v>
      </c>
      <c r="BB122" s="36" t="s">
        <v>247</v>
      </c>
      <c r="BC122" s="36" t="s">
        <v>401</v>
      </c>
      <c r="BD122" s="23" t="e">
        <f>VLOOKUP(BA122,'[1]1403_11_ST'!B:B,1,FALSE)</f>
        <v>#N/A</v>
      </c>
      <c r="BE122" s="35"/>
      <c r="BF122" s="35"/>
      <c r="BG122" s="35"/>
      <c r="BH122" s="35"/>
      <c r="BI122" s="35"/>
      <c r="BJ122" s="35"/>
      <c r="BK122" s="35"/>
      <c r="BL122" s="35"/>
      <c r="BM122" s="35"/>
      <c r="BN122" s="35"/>
      <c r="BO122" s="35"/>
      <c r="BP122" s="35"/>
      <c r="BQ122" s="35"/>
      <c r="BR122" s="35"/>
      <c r="BS122" s="35"/>
    </row>
    <row r="123" spans="1:71" ht="24.95" customHeight="1">
      <c r="A123" s="58">
        <v>122</v>
      </c>
      <c r="B123" s="59">
        <v>403820304</v>
      </c>
      <c r="C123" s="60" t="s">
        <v>402</v>
      </c>
      <c r="D123" s="64"/>
      <c r="E123" s="61"/>
      <c r="F123" s="62" t="s">
        <v>379</v>
      </c>
      <c r="G123" s="61" t="s">
        <v>41</v>
      </c>
      <c r="H123" s="61" t="s">
        <v>41</v>
      </c>
      <c r="I123" s="63" t="s">
        <v>41</v>
      </c>
      <c r="J123" s="63" t="s">
        <v>41</v>
      </c>
      <c r="K123" s="63">
        <v>194</v>
      </c>
      <c r="L123" s="63" t="s">
        <v>49</v>
      </c>
      <c r="M123" s="63">
        <v>162</v>
      </c>
      <c r="N123" s="63"/>
      <c r="O123" s="63">
        <v>29</v>
      </c>
      <c r="P123" s="63"/>
      <c r="Q123" s="63">
        <v>12</v>
      </c>
      <c r="R123" s="63">
        <v>20</v>
      </c>
      <c r="S123" s="63" t="s">
        <v>328</v>
      </c>
      <c r="T123" s="63">
        <v>25</v>
      </c>
      <c r="U123" s="64" t="s">
        <v>51</v>
      </c>
      <c r="V123" s="64"/>
      <c r="W123" s="61"/>
      <c r="X123" s="61"/>
      <c r="Y123" s="61"/>
      <c r="Z123" s="63" t="s">
        <v>257</v>
      </c>
      <c r="AA123" s="63"/>
      <c r="AB123" s="64"/>
      <c r="AC123" s="64"/>
      <c r="AD123" s="66"/>
      <c r="AE123" s="64"/>
      <c r="AF123" s="67"/>
      <c r="AG123" s="63"/>
      <c r="AH123" s="63"/>
      <c r="AI123" s="63"/>
      <c r="AJ123" s="63"/>
      <c r="AK123" s="63">
        <f>SUM(G123:N123)</f>
        <v>356</v>
      </c>
      <c r="AL123" s="63">
        <f>COUNTA(O123:Y123)</f>
        <v>6</v>
      </c>
      <c r="AM123" s="69">
        <f>1.8*AL123/8</f>
        <v>1.35</v>
      </c>
      <c r="AN123" s="69">
        <f>1.9*AK123/765</f>
        <v>0.88418300653594772</v>
      </c>
      <c r="AO123" s="68">
        <f>AA123</f>
        <v>0</v>
      </c>
      <c r="AP123" s="63"/>
      <c r="AQ123" s="63"/>
      <c r="AR123" s="70">
        <f>AM123+AN123+AO123+(AP123/10)+(AQ123/5)</f>
        <v>2.2341830065359476</v>
      </c>
      <c r="AS123" s="63"/>
      <c r="AT123" s="63"/>
      <c r="AZ123" s="36">
        <v>5</v>
      </c>
      <c r="BA123" s="36">
        <v>400820078</v>
      </c>
      <c r="BB123" s="36" t="s">
        <v>244</v>
      </c>
      <c r="BC123" s="36" t="s">
        <v>403</v>
      </c>
      <c r="BD123" s="23" t="e">
        <f>VLOOKUP(BA123,'[1]1403_11_ST'!B:B,1,FALSE)</f>
        <v>#N/A</v>
      </c>
      <c r="BE123" s="35"/>
      <c r="BF123" s="35"/>
      <c r="BG123" s="35"/>
      <c r="BH123" s="35"/>
      <c r="BI123" s="35"/>
      <c r="BJ123" s="35"/>
      <c r="BK123" s="35"/>
      <c r="BL123" s="35"/>
      <c r="BM123" s="35"/>
      <c r="BN123" s="35"/>
      <c r="BO123" s="35"/>
      <c r="BP123" s="35"/>
      <c r="BQ123" s="35"/>
      <c r="BR123" s="35"/>
      <c r="BS123" s="35"/>
    </row>
    <row r="124" spans="1:71" ht="24.95" customHeight="1">
      <c r="A124" s="58">
        <v>123</v>
      </c>
      <c r="B124" s="59">
        <v>403203061</v>
      </c>
      <c r="C124" s="60" t="s">
        <v>404</v>
      </c>
      <c r="D124" s="64"/>
      <c r="E124" s="61"/>
      <c r="F124" s="62" t="s">
        <v>379</v>
      </c>
      <c r="G124" s="61" t="s">
        <v>41</v>
      </c>
      <c r="H124" s="61" t="s">
        <v>41</v>
      </c>
      <c r="I124" s="63" t="s">
        <v>41</v>
      </c>
      <c r="J124" s="63">
        <v>95</v>
      </c>
      <c r="K124" s="63">
        <v>99</v>
      </c>
      <c r="L124" s="63" t="s">
        <v>49</v>
      </c>
      <c r="M124" s="63" t="s">
        <v>41</v>
      </c>
      <c r="N124" s="63"/>
      <c r="O124" s="63">
        <v>29</v>
      </c>
      <c r="P124" s="63"/>
      <c r="Q124" s="63">
        <v>12</v>
      </c>
      <c r="R124" s="63">
        <v>20</v>
      </c>
      <c r="S124" s="63" t="s">
        <v>328</v>
      </c>
      <c r="T124" s="63"/>
      <c r="U124" s="64"/>
      <c r="V124" s="64"/>
      <c r="W124" s="61"/>
      <c r="X124" s="61"/>
      <c r="Y124" s="61"/>
      <c r="Z124" s="63" t="s">
        <v>405</v>
      </c>
      <c r="AA124" s="63"/>
      <c r="AB124" s="64"/>
      <c r="AC124" s="64"/>
      <c r="AD124" s="66"/>
      <c r="AE124" s="64"/>
      <c r="AF124" s="67"/>
      <c r="AG124" s="63"/>
      <c r="AH124" s="63"/>
      <c r="AI124" s="63"/>
      <c r="AJ124" s="63"/>
      <c r="AK124" s="63">
        <f>SUM(G124:N124)</f>
        <v>194</v>
      </c>
      <c r="AL124" s="63">
        <f>COUNTA(O124:Y124)</f>
        <v>4</v>
      </c>
      <c r="AM124" s="69">
        <f>1.8*AL124/8</f>
        <v>0.9</v>
      </c>
      <c r="AN124" s="69">
        <f>1.9*AK124/765</f>
        <v>0.48183006535947709</v>
      </c>
      <c r="AO124" s="68">
        <f>AA124</f>
        <v>0</v>
      </c>
      <c r="AP124" s="63"/>
      <c r="AQ124" s="63"/>
      <c r="AR124" s="70">
        <f>AM124+AN124+AO124+(AP124/10)+(AQ124/5)</f>
        <v>1.3818300653594771</v>
      </c>
      <c r="AS124" s="63"/>
      <c r="AT124" s="63"/>
      <c r="AZ124" s="36">
        <v>6</v>
      </c>
      <c r="BA124" s="36">
        <v>403820417</v>
      </c>
      <c r="BB124" s="36" t="s">
        <v>247</v>
      </c>
      <c r="BC124" s="36" t="s">
        <v>406</v>
      </c>
      <c r="BD124" s="23" t="e">
        <f>VLOOKUP(BA124,'[1]1403_11_ST'!B:B,1,FALSE)</f>
        <v>#N/A</v>
      </c>
      <c r="BE124" s="35"/>
      <c r="BF124" s="35"/>
      <c r="BG124" s="35"/>
      <c r="BH124" s="35"/>
      <c r="BI124" s="35"/>
      <c r="BJ124" s="35"/>
      <c r="BK124" s="35"/>
      <c r="BL124" s="35"/>
      <c r="BM124" s="35"/>
      <c r="BN124" s="35"/>
      <c r="BO124" s="35"/>
      <c r="BP124" s="35"/>
      <c r="BQ124" s="35"/>
      <c r="BR124" s="35"/>
      <c r="BS124" s="35"/>
    </row>
    <row r="125" spans="1:71" ht="24.95" customHeight="1">
      <c r="A125" s="58">
        <v>124</v>
      </c>
      <c r="B125" s="59">
        <v>403202708</v>
      </c>
      <c r="C125" s="60" t="s">
        <v>407</v>
      </c>
      <c r="D125" s="64"/>
      <c r="E125" s="61"/>
      <c r="F125" s="62" t="s">
        <v>379</v>
      </c>
      <c r="G125" s="61" t="s">
        <v>49</v>
      </c>
      <c r="H125" s="61" t="s">
        <v>49</v>
      </c>
      <c r="I125" s="63" t="s">
        <v>49</v>
      </c>
      <c r="J125" s="63" t="s">
        <v>49</v>
      </c>
      <c r="K125" s="63" t="s">
        <v>49</v>
      </c>
      <c r="L125" s="63" t="s">
        <v>49</v>
      </c>
      <c r="M125" s="63" t="s">
        <v>49</v>
      </c>
      <c r="N125" s="63"/>
      <c r="O125" s="63"/>
      <c r="P125" s="63"/>
      <c r="Q125" s="63">
        <v>12</v>
      </c>
      <c r="R125" s="63"/>
      <c r="S125" s="63"/>
      <c r="T125" s="63"/>
      <c r="U125" s="64"/>
      <c r="V125" s="64"/>
      <c r="W125" s="61"/>
      <c r="X125" s="61"/>
      <c r="Y125" s="61"/>
      <c r="Z125" s="63"/>
      <c r="AA125" s="63"/>
      <c r="AB125" s="64"/>
      <c r="AC125" s="64"/>
      <c r="AD125" s="66"/>
      <c r="AE125" s="64"/>
      <c r="AF125" s="67"/>
      <c r="AG125" s="63"/>
      <c r="AH125" s="63"/>
      <c r="AI125" s="63"/>
      <c r="AJ125" s="63"/>
      <c r="AK125" s="63">
        <f>SUM(G125:N125)</f>
        <v>0</v>
      </c>
      <c r="AL125" s="63">
        <f>COUNTA(O125:Y125)</f>
        <v>1</v>
      </c>
      <c r="AM125" s="69">
        <f>1.8*AL125/8</f>
        <v>0.22500000000000001</v>
      </c>
      <c r="AN125" s="69">
        <f>1.9*AK125/765</f>
        <v>0</v>
      </c>
      <c r="AO125" s="68">
        <f>AA125</f>
        <v>0</v>
      </c>
      <c r="AP125" s="63"/>
      <c r="AQ125" s="63"/>
      <c r="AR125" s="70">
        <f>AM125+AN125+AO125+(AP125/10)+(AQ125/5)</f>
        <v>0.22500000000000001</v>
      </c>
      <c r="AS125" s="63"/>
      <c r="AT125" s="63"/>
      <c r="AZ125" s="35">
        <v>7</v>
      </c>
      <c r="BA125" s="35">
        <v>403820031</v>
      </c>
      <c r="BB125" s="35" t="s">
        <v>408</v>
      </c>
      <c r="BC125" s="35" t="s">
        <v>409</v>
      </c>
      <c r="BD125" s="40">
        <f>VLOOKUP(BA125,'[1]1403_11_ST'!B:B,1,FALSE)</f>
        <v>403820031</v>
      </c>
      <c r="BE125" s="35"/>
      <c r="BF125" s="35"/>
      <c r="BG125" s="35"/>
      <c r="BH125" s="35"/>
      <c r="BI125" s="35"/>
      <c r="BJ125" s="35"/>
      <c r="BK125" s="35"/>
      <c r="BL125" s="35"/>
      <c r="BM125" s="35"/>
      <c r="BN125" s="35"/>
      <c r="BO125" s="35"/>
      <c r="BP125" s="35"/>
      <c r="BQ125" s="35"/>
      <c r="BR125" s="35"/>
      <c r="BS125" s="35"/>
    </row>
    <row r="126" spans="1:71" ht="24.95" customHeight="1">
      <c r="A126" s="58">
        <v>125</v>
      </c>
      <c r="B126" s="59">
        <v>403820298</v>
      </c>
      <c r="C126" s="60" t="s">
        <v>410</v>
      </c>
      <c r="D126" s="64"/>
      <c r="E126" s="61"/>
      <c r="F126" s="62" t="s">
        <v>379</v>
      </c>
      <c r="G126" s="61">
        <v>80</v>
      </c>
      <c r="H126" s="61" t="s">
        <v>41</v>
      </c>
      <c r="I126" s="63">
        <v>100</v>
      </c>
      <c r="J126" s="63">
        <v>80</v>
      </c>
      <c r="K126" s="63">
        <v>199</v>
      </c>
      <c r="L126" s="63" t="s">
        <v>49</v>
      </c>
      <c r="M126" s="63" t="s">
        <v>49</v>
      </c>
      <c r="N126" s="63"/>
      <c r="O126" s="63">
        <v>29</v>
      </c>
      <c r="P126" s="63"/>
      <c r="Q126" s="63">
        <v>12</v>
      </c>
      <c r="R126" s="63" t="s">
        <v>327</v>
      </c>
      <c r="S126" s="63" t="s">
        <v>328</v>
      </c>
      <c r="T126" s="63">
        <v>25</v>
      </c>
      <c r="U126" s="64" t="s">
        <v>51</v>
      </c>
      <c r="V126" s="64" t="s">
        <v>73</v>
      </c>
      <c r="W126" s="61"/>
      <c r="X126" s="61"/>
      <c r="Y126" s="61"/>
      <c r="Z126" s="63" t="s">
        <v>160</v>
      </c>
      <c r="AA126" s="63">
        <v>10</v>
      </c>
      <c r="AB126" s="64"/>
      <c r="AC126" s="64"/>
      <c r="AD126" s="66"/>
      <c r="AE126" s="64"/>
      <c r="AF126" s="67"/>
      <c r="AG126" s="63"/>
      <c r="AH126" s="63"/>
      <c r="AI126" s="63"/>
      <c r="AJ126" s="63"/>
      <c r="AK126" s="63">
        <f>SUM(G126:N126)</f>
        <v>459</v>
      </c>
      <c r="AL126" s="63">
        <f>COUNTA(O126:Y126)</f>
        <v>7</v>
      </c>
      <c r="AM126" s="69">
        <f>1.8*AL126/8</f>
        <v>1.575</v>
      </c>
      <c r="AN126" s="69">
        <f>1.9*AK126/765</f>
        <v>1.1399999999999999</v>
      </c>
      <c r="AO126" s="68">
        <f>AA126</f>
        <v>10</v>
      </c>
      <c r="AP126" s="63">
        <v>18.5</v>
      </c>
      <c r="AQ126" s="63"/>
      <c r="AR126" s="70">
        <f>AM126+AN126+AO126+(AP126/10)+(AQ126/5)</f>
        <v>14.565</v>
      </c>
      <c r="AS126" s="63"/>
      <c r="AT126" s="63"/>
      <c r="AZ126" s="36">
        <v>8</v>
      </c>
      <c r="BA126" s="36">
        <v>402800454</v>
      </c>
      <c r="BB126" s="36" t="s">
        <v>411</v>
      </c>
      <c r="BC126" s="36" t="s">
        <v>412</v>
      </c>
      <c r="BD126" s="23" t="e">
        <f>VLOOKUP(BA126,'[1]1403_11_ST'!B:B,1,FALSE)</f>
        <v>#N/A</v>
      </c>
      <c r="BE126" s="35"/>
      <c r="BF126" s="35"/>
      <c r="BG126" s="35"/>
      <c r="BH126" s="35"/>
      <c r="BI126" s="35"/>
      <c r="BJ126" s="35"/>
      <c r="BK126" s="35"/>
      <c r="BL126" s="35"/>
      <c r="BM126" s="35"/>
      <c r="BN126" s="35"/>
      <c r="BO126" s="35"/>
      <c r="BP126" s="35"/>
      <c r="BQ126" s="35"/>
      <c r="BR126" s="35"/>
      <c r="BS126" s="35"/>
    </row>
    <row r="127" spans="1:71" ht="24.95" customHeight="1">
      <c r="A127" s="58">
        <v>126</v>
      </c>
      <c r="B127" s="59">
        <v>403305943</v>
      </c>
      <c r="C127" s="60" t="s">
        <v>413</v>
      </c>
      <c r="D127" s="64"/>
      <c r="E127" s="61"/>
      <c r="F127" s="62" t="s">
        <v>379</v>
      </c>
      <c r="G127" s="61">
        <v>75</v>
      </c>
      <c r="H127" s="61">
        <v>100</v>
      </c>
      <c r="I127" s="63">
        <v>100</v>
      </c>
      <c r="J127" s="63">
        <v>85</v>
      </c>
      <c r="K127" s="63">
        <v>60</v>
      </c>
      <c r="L127" s="63" t="s">
        <v>49</v>
      </c>
      <c r="M127" s="63" t="s">
        <v>49</v>
      </c>
      <c r="N127" s="63"/>
      <c r="O127" s="63">
        <v>29</v>
      </c>
      <c r="P127" s="63"/>
      <c r="Q127" s="63">
        <v>12</v>
      </c>
      <c r="R127" s="63" t="s">
        <v>327</v>
      </c>
      <c r="S127" s="63" t="s">
        <v>328</v>
      </c>
      <c r="T127" s="63">
        <v>25</v>
      </c>
      <c r="U127" s="64" t="s">
        <v>51</v>
      </c>
      <c r="V127" s="64"/>
      <c r="W127" s="61"/>
      <c r="X127" s="61"/>
      <c r="Y127" s="61"/>
      <c r="Z127" s="63" t="s">
        <v>414</v>
      </c>
      <c r="AA127" s="63">
        <v>10</v>
      </c>
      <c r="AB127" s="64"/>
      <c r="AC127" s="64"/>
      <c r="AD127" s="66"/>
      <c r="AE127" s="64"/>
      <c r="AF127" s="67"/>
      <c r="AG127" s="63"/>
      <c r="AH127" s="63"/>
      <c r="AI127" s="63"/>
      <c r="AJ127" s="63"/>
      <c r="AK127" s="63">
        <f>SUM(G127:N127)</f>
        <v>420</v>
      </c>
      <c r="AL127" s="63">
        <f>COUNTA(O127:Y127)</f>
        <v>6</v>
      </c>
      <c r="AM127" s="69">
        <f>1.8*AL127/8</f>
        <v>1.35</v>
      </c>
      <c r="AN127" s="69">
        <f>1.9*AK127/765</f>
        <v>1.0431372549019609</v>
      </c>
      <c r="AO127" s="68">
        <f>AA127</f>
        <v>10</v>
      </c>
      <c r="AP127" s="63">
        <v>19.25</v>
      </c>
      <c r="AQ127" s="63"/>
      <c r="AR127" s="70">
        <f>AM127+AN127+AO127+(AP127/10)+(AQ127/5)</f>
        <v>14.318137254901963</v>
      </c>
      <c r="AS127" s="63"/>
      <c r="AT127" s="63"/>
      <c r="AZ127" s="36">
        <v>9</v>
      </c>
      <c r="BA127" s="36">
        <v>402820071</v>
      </c>
      <c r="BB127" s="36" t="s">
        <v>93</v>
      </c>
      <c r="BC127" s="36" t="s">
        <v>415</v>
      </c>
      <c r="BD127" s="23" t="e">
        <f>VLOOKUP(BA127,'[1]1403_11_ST'!B:B,1,FALSE)</f>
        <v>#N/A</v>
      </c>
      <c r="BE127" s="35"/>
      <c r="BF127" s="35"/>
      <c r="BG127" s="35"/>
      <c r="BH127" s="35"/>
      <c r="BI127" s="35"/>
      <c r="BJ127" s="35"/>
      <c r="BK127" s="35"/>
      <c r="BL127" s="35"/>
      <c r="BM127" s="35"/>
      <c r="BN127" s="35"/>
      <c r="BO127" s="35"/>
      <c r="BP127" s="35"/>
      <c r="BQ127" s="35"/>
      <c r="BR127" s="35"/>
      <c r="BS127" s="35"/>
    </row>
    <row r="128" spans="1:71" ht="24.95" customHeight="1">
      <c r="A128" s="58">
        <v>127</v>
      </c>
      <c r="B128" s="59">
        <v>403203808</v>
      </c>
      <c r="C128" s="60" t="s">
        <v>416</v>
      </c>
      <c r="D128" s="64"/>
      <c r="E128" s="61"/>
      <c r="F128" s="62" t="s">
        <v>379</v>
      </c>
      <c r="G128" s="61" t="s">
        <v>41</v>
      </c>
      <c r="H128" s="61" t="s">
        <v>41</v>
      </c>
      <c r="I128" s="63" t="s">
        <v>41</v>
      </c>
      <c r="J128" s="63" t="s">
        <v>41</v>
      </c>
      <c r="K128" s="63" t="s">
        <v>41</v>
      </c>
      <c r="L128" s="63" t="s">
        <v>49</v>
      </c>
      <c r="M128" s="63" t="s">
        <v>49</v>
      </c>
      <c r="N128" s="63"/>
      <c r="O128" s="63">
        <v>29</v>
      </c>
      <c r="P128" s="63"/>
      <c r="Q128" s="63">
        <v>12</v>
      </c>
      <c r="R128" s="63"/>
      <c r="S128" s="63"/>
      <c r="T128" s="63"/>
      <c r="U128" s="64"/>
      <c r="V128" s="64"/>
      <c r="W128" s="61"/>
      <c r="X128" s="61"/>
      <c r="Y128" s="61"/>
      <c r="Z128" s="63"/>
      <c r="AA128" s="63"/>
      <c r="AB128" s="64"/>
      <c r="AC128" s="64"/>
      <c r="AD128" s="66"/>
      <c r="AE128" s="64"/>
      <c r="AF128" s="67"/>
      <c r="AG128" s="63"/>
      <c r="AH128" s="63"/>
      <c r="AI128" s="63"/>
      <c r="AJ128" s="63"/>
      <c r="AK128" s="63">
        <f>SUM(G128:N128)</f>
        <v>0</v>
      </c>
      <c r="AL128" s="63">
        <f>COUNTA(O128:Y128)</f>
        <v>2</v>
      </c>
      <c r="AM128" s="69">
        <f>1.8*AL128/8</f>
        <v>0.45</v>
      </c>
      <c r="AN128" s="69">
        <f>1.9*AK128/765</f>
        <v>0</v>
      </c>
      <c r="AO128" s="68">
        <f>AA128</f>
        <v>0</v>
      </c>
      <c r="AP128" s="63"/>
      <c r="AQ128" s="63"/>
      <c r="AR128" s="70">
        <f>AM128+AN128+AO128+(AP128/10)+(AQ128/5)</f>
        <v>0.45</v>
      </c>
      <c r="AS128" s="63"/>
      <c r="AT128" s="63"/>
      <c r="AZ128" s="36">
        <v>10</v>
      </c>
      <c r="BA128" s="36">
        <v>403820505</v>
      </c>
      <c r="BB128" s="36" t="s">
        <v>417</v>
      </c>
      <c r="BC128" s="36" t="s">
        <v>137</v>
      </c>
      <c r="BD128" s="23" t="e">
        <f>VLOOKUP(BA128,'[1]1403_11_ST'!B:B,1,FALSE)</f>
        <v>#N/A</v>
      </c>
      <c r="BE128" s="35"/>
      <c r="BF128" s="35"/>
      <c r="BG128" s="35"/>
      <c r="BH128" s="35"/>
      <c r="BI128" s="35"/>
      <c r="BJ128" s="35"/>
      <c r="BK128" s="35"/>
      <c r="BL128" s="35"/>
      <c r="BM128" s="35"/>
      <c r="BN128" s="35"/>
      <c r="BO128" s="35"/>
      <c r="BP128" s="35"/>
      <c r="BQ128" s="35"/>
      <c r="BR128" s="35"/>
      <c r="BS128" s="35"/>
    </row>
    <row r="129" spans="1:71" ht="24.95" customHeight="1">
      <c r="A129" s="58">
        <v>128</v>
      </c>
      <c r="B129" s="59">
        <v>403204965</v>
      </c>
      <c r="C129" s="60" t="s">
        <v>418</v>
      </c>
      <c r="D129" s="64"/>
      <c r="E129" s="61"/>
      <c r="F129" s="62" t="s">
        <v>379</v>
      </c>
      <c r="G129" s="61">
        <v>90</v>
      </c>
      <c r="H129" s="61">
        <v>100</v>
      </c>
      <c r="I129" s="63">
        <v>40</v>
      </c>
      <c r="J129" s="63">
        <v>100</v>
      </c>
      <c r="K129" s="63">
        <v>196</v>
      </c>
      <c r="L129" s="63" t="s">
        <v>49</v>
      </c>
      <c r="M129" s="63" t="s">
        <v>49</v>
      </c>
      <c r="N129" s="63"/>
      <c r="O129" s="63">
        <v>29</v>
      </c>
      <c r="P129" s="63"/>
      <c r="Q129" s="63">
        <v>12</v>
      </c>
      <c r="R129" s="63" t="s">
        <v>327</v>
      </c>
      <c r="S129" s="63" t="s">
        <v>328</v>
      </c>
      <c r="T129" s="63">
        <v>25</v>
      </c>
      <c r="U129" s="64" t="s">
        <v>51</v>
      </c>
      <c r="V129" s="64" t="s">
        <v>73</v>
      </c>
      <c r="W129" s="61"/>
      <c r="X129" s="61"/>
      <c r="Y129" s="61"/>
      <c r="Z129" s="63" t="s">
        <v>160</v>
      </c>
      <c r="AA129" s="63">
        <v>9.8000000000000007</v>
      </c>
      <c r="AB129" s="64"/>
      <c r="AC129" s="64"/>
      <c r="AD129" s="66"/>
      <c r="AE129" s="64"/>
      <c r="AF129" s="67"/>
      <c r="AG129" s="63"/>
      <c r="AH129" s="63"/>
      <c r="AI129" s="63"/>
      <c r="AJ129" s="63"/>
      <c r="AK129" s="63">
        <f>SUM(G129:N129)</f>
        <v>526</v>
      </c>
      <c r="AL129" s="63">
        <f>COUNTA(O129:Y129)</f>
        <v>7</v>
      </c>
      <c r="AM129" s="69">
        <f>1.8*AL129/8</f>
        <v>1.575</v>
      </c>
      <c r="AN129" s="69">
        <f>1.9*AK129/765</f>
        <v>1.30640522875817</v>
      </c>
      <c r="AO129" s="68">
        <f>AA129</f>
        <v>9.8000000000000007</v>
      </c>
      <c r="AP129" s="63">
        <v>16.5</v>
      </c>
      <c r="AQ129" s="63"/>
      <c r="AR129" s="70">
        <f>AM129+AN129+AO129+(AP129/10)+(AQ129/5)</f>
        <v>14.33140522875817</v>
      </c>
      <c r="AS129" s="63"/>
      <c r="AT129" s="63"/>
      <c r="AZ129" s="36">
        <v>11</v>
      </c>
      <c r="BA129" s="36">
        <v>402820344</v>
      </c>
      <c r="BB129" s="36" t="s">
        <v>77</v>
      </c>
      <c r="BC129" s="36" t="s">
        <v>419</v>
      </c>
      <c r="BD129" s="23" t="e">
        <f>VLOOKUP(BA129,'[1]1403_11_ST'!B:B,1,FALSE)</f>
        <v>#N/A</v>
      </c>
      <c r="BE129" s="35"/>
      <c r="BF129" s="35"/>
      <c r="BG129" s="35"/>
      <c r="BH129" s="35"/>
      <c r="BI129" s="35"/>
      <c r="BJ129" s="35"/>
      <c r="BK129" s="35"/>
      <c r="BL129" s="35"/>
      <c r="BM129" s="35"/>
      <c r="BN129" s="35"/>
      <c r="BO129" s="35"/>
      <c r="BP129" s="35"/>
      <c r="BQ129" s="35"/>
      <c r="BR129" s="35"/>
      <c r="BS129" s="35"/>
    </row>
    <row r="130" spans="1:71" ht="24.95" customHeight="1">
      <c r="A130" s="58">
        <v>129</v>
      </c>
      <c r="B130" s="59">
        <v>403820111</v>
      </c>
      <c r="C130" s="60" t="s">
        <v>420</v>
      </c>
      <c r="D130" s="64"/>
      <c r="E130" s="61"/>
      <c r="F130" s="62" t="s">
        <v>379</v>
      </c>
      <c r="G130" s="61" t="s">
        <v>41</v>
      </c>
      <c r="H130" s="61" t="s">
        <v>41</v>
      </c>
      <c r="I130" s="63" t="s">
        <v>41</v>
      </c>
      <c r="J130" s="63">
        <v>65</v>
      </c>
      <c r="K130" s="63" t="s">
        <v>41</v>
      </c>
      <c r="L130" s="63" t="s">
        <v>49</v>
      </c>
      <c r="M130" s="63">
        <v>160</v>
      </c>
      <c r="N130" s="63"/>
      <c r="O130" s="63">
        <v>29</v>
      </c>
      <c r="P130" s="63"/>
      <c r="Q130" s="63">
        <v>12</v>
      </c>
      <c r="R130" s="63" t="s">
        <v>327</v>
      </c>
      <c r="S130" s="63" t="s">
        <v>328</v>
      </c>
      <c r="T130" s="63">
        <v>25</v>
      </c>
      <c r="U130" s="64" t="s">
        <v>51</v>
      </c>
      <c r="V130" s="64"/>
      <c r="W130" s="61"/>
      <c r="X130" s="61"/>
      <c r="Y130" s="61"/>
      <c r="Z130" s="63" t="s">
        <v>421</v>
      </c>
      <c r="AA130" s="63" t="s">
        <v>422</v>
      </c>
      <c r="AB130" s="64"/>
      <c r="AC130" s="64"/>
      <c r="AD130" s="66"/>
      <c r="AE130" s="64"/>
      <c r="AF130" s="67"/>
      <c r="AG130" s="63"/>
      <c r="AH130" s="63"/>
      <c r="AI130" s="63"/>
      <c r="AJ130" s="63"/>
      <c r="AK130" s="63">
        <f>SUM(G130:N130)</f>
        <v>225</v>
      </c>
      <c r="AL130" s="63">
        <f>COUNTA(O130:Y130)</f>
        <v>6</v>
      </c>
      <c r="AM130" s="69">
        <f>1.8*AL130/8</f>
        <v>1.35</v>
      </c>
      <c r="AN130" s="69">
        <f>1.9*AK130/765</f>
        <v>0.55882352941176472</v>
      </c>
      <c r="AO130" s="68"/>
      <c r="AP130" s="63"/>
      <c r="AQ130" s="63"/>
      <c r="AR130" s="70">
        <f>AM130+AN130+AO130+(AP130/10)+(AQ130/5)</f>
        <v>1.9088235294117648</v>
      </c>
      <c r="AS130" s="63"/>
      <c r="AT130" s="63"/>
      <c r="AZ130" s="36">
        <v>12</v>
      </c>
      <c r="BA130" s="36">
        <v>403820394</v>
      </c>
      <c r="BB130" s="36" t="s">
        <v>423</v>
      </c>
      <c r="BC130" s="36" t="s">
        <v>377</v>
      </c>
      <c r="BD130" s="23" t="e">
        <f>VLOOKUP(BA130,'[1]1403_11_ST'!B:B,1,FALSE)</f>
        <v>#N/A</v>
      </c>
      <c r="BE130" s="35"/>
      <c r="BF130" s="35"/>
      <c r="BG130" s="35"/>
      <c r="BH130" s="35"/>
      <c r="BI130" s="35"/>
      <c r="BJ130" s="35"/>
      <c r="BK130" s="35"/>
      <c r="BL130" s="35"/>
      <c r="BM130" s="35"/>
      <c r="BN130" s="35"/>
      <c r="BO130" s="35"/>
      <c r="BP130" s="35"/>
      <c r="BQ130" s="35"/>
      <c r="BR130" s="35"/>
      <c r="BS130" s="35"/>
    </row>
    <row r="131" spans="1:71" ht="24.95" customHeight="1">
      <c r="A131" s="58">
        <v>130</v>
      </c>
      <c r="B131" s="59">
        <v>403820193</v>
      </c>
      <c r="C131" s="60" t="s">
        <v>424</v>
      </c>
      <c r="D131" s="64"/>
      <c r="E131" s="61"/>
      <c r="F131" s="62" t="s">
        <v>379</v>
      </c>
      <c r="G131" s="61">
        <v>80</v>
      </c>
      <c r="H131" s="61">
        <v>100</v>
      </c>
      <c r="I131" s="63">
        <v>100</v>
      </c>
      <c r="J131" s="63">
        <v>40</v>
      </c>
      <c r="K131" s="63">
        <v>199</v>
      </c>
      <c r="L131" s="63" t="s">
        <v>49</v>
      </c>
      <c r="M131" s="63" t="s">
        <v>49</v>
      </c>
      <c r="N131" s="63"/>
      <c r="O131" s="63">
        <v>29</v>
      </c>
      <c r="P131" s="63"/>
      <c r="Q131" s="63">
        <v>12</v>
      </c>
      <c r="R131" s="63" t="s">
        <v>349</v>
      </c>
      <c r="S131" s="63" t="s">
        <v>328</v>
      </c>
      <c r="T131" s="63">
        <v>25</v>
      </c>
      <c r="U131" s="64" t="s">
        <v>51</v>
      </c>
      <c r="V131" s="64"/>
      <c r="W131" s="61"/>
      <c r="X131" s="61"/>
      <c r="Y131" s="61"/>
      <c r="Z131" s="63" t="s">
        <v>165</v>
      </c>
      <c r="AA131" s="63">
        <v>9.9</v>
      </c>
      <c r="AB131" s="64"/>
      <c r="AC131" s="64"/>
      <c r="AD131" s="66"/>
      <c r="AE131" s="64"/>
      <c r="AF131" s="67"/>
      <c r="AG131" s="63"/>
      <c r="AH131" s="63"/>
      <c r="AI131" s="63"/>
      <c r="AJ131" s="63"/>
      <c r="AK131" s="63">
        <f>SUM(G131:N131)</f>
        <v>519</v>
      </c>
      <c r="AL131" s="63">
        <f>COUNTA(O131:Y131)</f>
        <v>6</v>
      </c>
      <c r="AM131" s="69">
        <f>1.8*AL131/8</f>
        <v>1.35</v>
      </c>
      <c r="AN131" s="69">
        <f>1.9*AK131/765</f>
        <v>1.2890196078431371</v>
      </c>
      <c r="AO131" s="68">
        <f>AA131</f>
        <v>9.9</v>
      </c>
      <c r="AP131" s="63">
        <v>19.5</v>
      </c>
      <c r="AQ131" s="63"/>
      <c r="AR131" s="70">
        <f>AM131+AN131+AO131+(AP131/10)+(AQ131/5)</f>
        <v>14.489019607843137</v>
      </c>
      <c r="AS131" s="63"/>
      <c r="AT131" s="63"/>
      <c r="AZ131" s="36">
        <v>13</v>
      </c>
      <c r="BA131" s="36">
        <v>402436287</v>
      </c>
      <c r="BB131" s="36" t="s">
        <v>320</v>
      </c>
      <c r="BC131" s="36" t="s">
        <v>425</v>
      </c>
      <c r="BD131" s="23" t="e">
        <f>VLOOKUP(BA131,'[1]1403_11_ST'!B:B,1,FALSE)</f>
        <v>#N/A</v>
      </c>
      <c r="BE131" s="35"/>
      <c r="BF131" s="35"/>
      <c r="BG131" s="35"/>
      <c r="BH131" s="35"/>
      <c r="BI131" s="35"/>
      <c r="BJ131" s="35"/>
      <c r="BK131" s="35"/>
      <c r="BL131" s="35"/>
      <c r="BM131" s="35"/>
      <c r="BN131" s="35"/>
      <c r="BO131" s="35"/>
      <c r="BP131" s="35"/>
      <c r="BQ131" s="35"/>
      <c r="BR131" s="35"/>
      <c r="BS131" s="35"/>
    </row>
    <row r="132" spans="1:71" ht="24.95" customHeight="1">
      <c r="A132" s="58">
        <v>131</v>
      </c>
      <c r="B132" s="59">
        <v>403204957</v>
      </c>
      <c r="C132" s="60" t="s">
        <v>426</v>
      </c>
      <c r="D132" s="64"/>
      <c r="E132" s="61"/>
      <c r="F132" s="62" t="s">
        <v>379</v>
      </c>
      <c r="G132" s="61">
        <v>80</v>
      </c>
      <c r="H132" s="61">
        <v>100</v>
      </c>
      <c r="I132" s="63">
        <v>70</v>
      </c>
      <c r="J132" s="63">
        <v>100</v>
      </c>
      <c r="K132" s="63">
        <v>196</v>
      </c>
      <c r="L132" s="63" t="s">
        <v>49</v>
      </c>
      <c r="M132" s="63" t="s">
        <v>49</v>
      </c>
      <c r="N132" s="63"/>
      <c r="O132" s="63">
        <v>29</v>
      </c>
      <c r="P132" s="63"/>
      <c r="Q132" s="63">
        <v>12</v>
      </c>
      <c r="R132" s="63" t="s">
        <v>327</v>
      </c>
      <c r="S132" s="63" t="s">
        <v>328</v>
      </c>
      <c r="T132" s="63">
        <v>25</v>
      </c>
      <c r="U132" s="64" t="s">
        <v>51</v>
      </c>
      <c r="V132" s="64" t="s">
        <v>73</v>
      </c>
      <c r="W132" s="61"/>
      <c r="X132" s="61"/>
      <c r="Y132" s="61"/>
      <c r="Z132" s="72" t="s">
        <v>427</v>
      </c>
      <c r="AA132" s="63">
        <v>10</v>
      </c>
      <c r="AB132" s="64"/>
      <c r="AC132" s="64"/>
      <c r="AD132" s="66"/>
      <c r="AE132" s="64"/>
      <c r="AF132" s="67"/>
      <c r="AG132" s="63"/>
      <c r="AH132" s="63"/>
      <c r="AI132" s="63"/>
      <c r="AJ132" s="63"/>
      <c r="AK132" s="63">
        <f>SUM(G132:N132)</f>
        <v>546</v>
      </c>
      <c r="AL132" s="63">
        <f>COUNTA(O132:Y132)</f>
        <v>7</v>
      </c>
      <c r="AM132" s="69">
        <f>1.8*AL132/8</f>
        <v>1.575</v>
      </c>
      <c r="AN132" s="69">
        <f>1.9*AK132/765</f>
        <v>1.3560784313725489</v>
      </c>
      <c r="AO132" s="68">
        <f>AA132</f>
        <v>10</v>
      </c>
      <c r="AP132" s="63">
        <v>19.5</v>
      </c>
      <c r="AQ132" s="63"/>
      <c r="AR132" s="70">
        <f>AM132+AN132+AO132+(AP132/10)+(AQ132/5)</f>
        <v>14.881078431372547</v>
      </c>
      <c r="AS132" s="63"/>
      <c r="AT132" s="63"/>
      <c r="AZ132" s="36">
        <v>14</v>
      </c>
      <c r="BA132" s="36">
        <v>403725042</v>
      </c>
      <c r="BB132" s="36" t="s">
        <v>113</v>
      </c>
      <c r="BC132" s="36" t="s">
        <v>428</v>
      </c>
      <c r="BD132" s="23" t="e">
        <f>VLOOKUP(BA132,'[1]1403_11_ST'!B:B,1,FALSE)</f>
        <v>#N/A</v>
      </c>
      <c r="BE132" s="35"/>
      <c r="BF132" s="35"/>
      <c r="BG132" s="35"/>
      <c r="BH132" s="35"/>
      <c r="BI132" s="35"/>
      <c r="BJ132" s="35"/>
      <c r="BK132" s="35"/>
      <c r="BL132" s="35"/>
      <c r="BM132" s="35"/>
      <c r="BN132" s="35"/>
      <c r="BO132" s="35"/>
      <c r="BP132" s="35"/>
      <c r="BQ132" s="35"/>
      <c r="BR132" s="35"/>
      <c r="BS132" s="35"/>
    </row>
    <row r="133" spans="1:71" ht="24.95" customHeight="1">
      <c r="A133" s="58">
        <v>132</v>
      </c>
      <c r="B133" s="59">
        <v>403473313</v>
      </c>
      <c r="C133" s="60" t="s">
        <v>429</v>
      </c>
      <c r="D133" s="64"/>
      <c r="E133" s="61"/>
      <c r="F133" s="62" t="s">
        <v>379</v>
      </c>
      <c r="G133" s="61" t="s">
        <v>41</v>
      </c>
      <c r="H133" s="61" t="s">
        <v>41</v>
      </c>
      <c r="I133" s="63" t="s">
        <v>41</v>
      </c>
      <c r="J133" s="63" t="s">
        <v>41</v>
      </c>
      <c r="K133" s="63" t="s">
        <v>41</v>
      </c>
      <c r="L133" s="63" t="s">
        <v>49</v>
      </c>
      <c r="M133" s="63" t="s">
        <v>49</v>
      </c>
      <c r="N133" s="63"/>
      <c r="O133" s="63">
        <v>29</v>
      </c>
      <c r="P133" s="63"/>
      <c r="Q133" s="63">
        <v>12</v>
      </c>
      <c r="R133" s="63"/>
      <c r="S133" s="63" t="s">
        <v>328</v>
      </c>
      <c r="T133" s="63"/>
      <c r="U133" s="64"/>
      <c r="V133" s="64"/>
      <c r="W133" s="61"/>
      <c r="X133" s="61"/>
      <c r="Y133" s="61"/>
      <c r="Z133" s="65" t="s">
        <v>430</v>
      </c>
      <c r="AA133" s="63"/>
      <c r="AB133" s="64"/>
      <c r="AC133" s="64"/>
      <c r="AD133" s="66"/>
      <c r="AE133" s="64"/>
      <c r="AF133" s="67"/>
      <c r="AG133" s="63"/>
      <c r="AH133" s="63"/>
      <c r="AI133" s="63"/>
      <c r="AJ133" s="63"/>
      <c r="AK133" s="63">
        <f>SUM(G133:N133)</f>
        <v>0</v>
      </c>
      <c r="AL133" s="63">
        <f>COUNTA(O133:Y133)</f>
        <v>3</v>
      </c>
      <c r="AM133" s="69">
        <f>1.8*AL133/8</f>
        <v>0.67500000000000004</v>
      </c>
      <c r="AN133" s="69">
        <f>1.9*AK133/765</f>
        <v>0</v>
      </c>
      <c r="AO133" s="68">
        <f>AA133</f>
        <v>0</v>
      </c>
      <c r="AP133" s="63"/>
      <c r="AQ133" s="63"/>
      <c r="AR133" s="70">
        <f>AM133+AN133+AO133+(AP133/10)+(AQ133/5)</f>
        <v>0.67500000000000004</v>
      </c>
      <c r="AS133" s="63"/>
      <c r="AT133" s="63"/>
      <c r="AZ133" s="35">
        <v>15</v>
      </c>
      <c r="BA133" s="35">
        <v>402820393</v>
      </c>
      <c r="BB133" s="35" t="s">
        <v>431</v>
      </c>
      <c r="BC133" s="35" t="s">
        <v>432</v>
      </c>
      <c r="BD133" s="40">
        <f>VLOOKUP(BA133,'[1]1403_11_ST'!B:B,1,FALSE)</f>
        <v>402820393</v>
      </c>
      <c r="BE133" s="35"/>
      <c r="BF133" s="35"/>
      <c r="BG133" s="35"/>
      <c r="BH133" s="35"/>
      <c r="BI133" s="35"/>
      <c r="BJ133" s="35"/>
      <c r="BK133" s="35"/>
      <c r="BL133" s="35"/>
      <c r="BM133" s="35"/>
      <c r="BN133" s="35"/>
      <c r="BO133" s="35"/>
      <c r="BP133" s="35"/>
      <c r="BQ133" s="35"/>
      <c r="BR133" s="35"/>
      <c r="BS133" s="35"/>
    </row>
    <row r="134" spans="1:71" ht="24.95" customHeight="1">
      <c r="A134" s="58">
        <v>133</v>
      </c>
      <c r="B134" s="59">
        <v>403800447</v>
      </c>
      <c r="C134" s="60" t="s">
        <v>433</v>
      </c>
      <c r="D134" s="64"/>
      <c r="E134" s="61"/>
      <c r="F134" s="62" t="s">
        <v>379</v>
      </c>
      <c r="G134" s="61">
        <v>25</v>
      </c>
      <c r="H134" s="61">
        <v>90</v>
      </c>
      <c r="I134" s="63">
        <v>100</v>
      </c>
      <c r="J134" s="63">
        <v>100</v>
      </c>
      <c r="K134" s="63">
        <v>199</v>
      </c>
      <c r="L134" s="63" t="s">
        <v>49</v>
      </c>
      <c r="M134" s="63" t="s">
        <v>49</v>
      </c>
      <c r="N134" s="63"/>
      <c r="O134" s="63"/>
      <c r="P134" s="63"/>
      <c r="Q134" s="63">
        <v>12</v>
      </c>
      <c r="R134" s="63" t="s">
        <v>434</v>
      </c>
      <c r="S134" s="63" t="s">
        <v>328</v>
      </c>
      <c r="T134" s="63">
        <v>25</v>
      </c>
      <c r="U134" s="64" t="s">
        <v>51</v>
      </c>
      <c r="V134" s="64"/>
      <c r="W134" s="61"/>
      <c r="X134" s="61"/>
      <c r="Y134" s="61"/>
      <c r="Z134" s="72" t="s">
        <v>160</v>
      </c>
      <c r="AA134" s="63">
        <v>9.9</v>
      </c>
      <c r="AB134" s="64"/>
      <c r="AC134" s="64"/>
      <c r="AD134" s="66"/>
      <c r="AE134" s="64"/>
      <c r="AF134" s="67"/>
      <c r="AG134" s="63"/>
      <c r="AH134" s="63"/>
      <c r="AI134" s="63"/>
      <c r="AJ134" s="63"/>
      <c r="AK134" s="63">
        <f>SUM(G134:N134)</f>
        <v>514</v>
      </c>
      <c r="AL134" s="63">
        <f>COUNTA(O134:Y134)</f>
        <v>5</v>
      </c>
      <c r="AM134" s="69">
        <f>1.8*AL134/8</f>
        <v>1.125</v>
      </c>
      <c r="AN134" s="69">
        <f>1.9*AK134/765</f>
        <v>1.2766013071895423</v>
      </c>
      <c r="AO134" s="68">
        <f>AA134</f>
        <v>9.9</v>
      </c>
      <c r="AP134" s="63">
        <v>3</v>
      </c>
      <c r="AQ134" s="63"/>
      <c r="AR134" s="70">
        <f>AM134+AN134+AO134+(AP134/10)+(AQ134/5)</f>
        <v>12.601601307189544</v>
      </c>
      <c r="AS134" s="63"/>
      <c r="AT134" s="63"/>
      <c r="AZ134" s="36">
        <v>16</v>
      </c>
      <c r="BA134" s="36">
        <v>403820626</v>
      </c>
      <c r="BB134" s="36" t="s">
        <v>435</v>
      </c>
      <c r="BC134" s="36" t="s">
        <v>436</v>
      </c>
      <c r="BD134" s="23" t="e">
        <f>VLOOKUP(BA134,'[1]1403_11_ST'!B:B,1,FALSE)</f>
        <v>#N/A</v>
      </c>
      <c r="BE134" s="33"/>
      <c r="BF134" s="33"/>
      <c r="BG134" s="33"/>
      <c r="BH134" s="33"/>
      <c r="BI134" s="33"/>
      <c r="BJ134" s="33"/>
      <c r="BK134" s="33"/>
      <c r="BL134" s="33"/>
      <c r="BM134" s="33"/>
      <c r="BN134" s="33"/>
      <c r="BO134" s="33"/>
      <c r="BP134" s="33"/>
      <c r="BQ134" s="33"/>
      <c r="BR134" s="33"/>
      <c r="BS134" s="33"/>
    </row>
    <row r="135" spans="1:71" ht="24.95" customHeight="1">
      <c r="A135" s="58">
        <v>134</v>
      </c>
      <c r="B135" s="59">
        <v>403800455</v>
      </c>
      <c r="C135" s="60" t="s">
        <v>437</v>
      </c>
      <c r="D135" s="64"/>
      <c r="E135" s="61"/>
      <c r="F135" s="62" t="s">
        <v>379</v>
      </c>
      <c r="G135" s="61" t="s">
        <v>49</v>
      </c>
      <c r="H135" s="61" t="s">
        <v>49</v>
      </c>
      <c r="I135" s="63" t="s">
        <v>49</v>
      </c>
      <c r="J135" s="63" t="s">
        <v>49</v>
      </c>
      <c r="K135" s="63" t="s">
        <v>49</v>
      </c>
      <c r="L135" s="63" t="s">
        <v>49</v>
      </c>
      <c r="M135" s="63" t="s">
        <v>49</v>
      </c>
      <c r="N135" s="63"/>
      <c r="O135" s="63"/>
      <c r="P135" s="63"/>
      <c r="Q135" s="63">
        <v>12</v>
      </c>
      <c r="R135" s="63"/>
      <c r="S135" s="63"/>
      <c r="T135" s="63"/>
      <c r="U135" s="64"/>
      <c r="V135" s="64"/>
      <c r="W135" s="61"/>
      <c r="X135" s="61"/>
      <c r="Y135" s="61"/>
      <c r="Z135" s="65"/>
      <c r="AA135" s="63"/>
      <c r="AB135" s="64"/>
      <c r="AC135" s="64"/>
      <c r="AD135" s="66"/>
      <c r="AE135" s="64"/>
      <c r="AF135" s="67"/>
      <c r="AG135" s="63"/>
      <c r="AH135" s="63"/>
      <c r="AI135" s="63"/>
      <c r="AJ135" s="63"/>
      <c r="AK135" s="63">
        <f>SUM(G135:N135)</f>
        <v>0</v>
      </c>
      <c r="AL135" s="63">
        <f>COUNTA(O135:Y135)</f>
        <v>1</v>
      </c>
      <c r="AM135" s="69">
        <f>1.8*AL135/8</f>
        <v>0.22500000000000001</v>
      </c>
      <c r="AN135" s="69">
        <f>1.9*AK135/765</f>
        <v>0</v>
      </c>
      <c r="AO135" s="68">
        <f>AA135</f>
        <v>0</v>
      </c>
      <c r="AP135" s="63"/>
      <c r="AQ135" s="63"/>
      <c r="AR135" s="70">
        <f>AM135+AN135+AO135+(AP135/10)+(AQ135/5)</f>
        <v>0.22500000000000001</v>
      </c>
      <c r="AS135" s="63"/>
      <c r="AT135" s="63"/>
      <c r="AZ135" s="37"/>
      <c r="BA135" s="6"/>
      <c r="BB135" s="6"/>
      <c r="BC135" s="6"/>
    </row>
    <row r="136" spans="1:71" ht="24.95" customHeight="1">
      <c r="A136" s="58">
        <v>135</v>
      </c>
      <c r="B136" s="59">
        <v>403203213</v>
      </c>
      <c r="C136" s="60" t="s">
        <v>438</v>
      </c>
      <c r="D136" s="64"/>
      <c r="E136" s="61"/>
      <c r="F136" s="62" t="s">
        <v>379</v>
      </c>
      <c r="G136" s="61" t="s">
        <v>41</v>
      </c>
      <c r="H136" s="61" t="s">
        <v>41</v>
      </c>
      <c r="I136" s="63" t="s">
        <v>41</v>
      </c>
      <c r="J136" s="63" t="s">
        <v>41</v>
      </c>
      <c r="K136" s="63">
        <v>0</v>
      </c>
      <c r="L136" s="63" t="s">
        <v>49</v>
      </c>
      <c r="M136" s="63">
        <v>120</v>
      </c>
      <c r="N136" s="63"/>
      <c r="O136" s="63">
        <v>29</v>
      </c>
      <c r="P136" s="63"/>
      <c r="Q136" s="63">
        <v>12</v>
      </c>
      <c r="R136" s="63">
        <v>20</v>
      </c>
      <c r="S136" s="63" t="s">
        <v>328</v>
      </c>
      <c r="T136" s="63">
        <v>25</v>
      </c>
      <c r="U136" s="64" t="s">
        <v>51</v>
      </c>
      <c r="V136" s="64"/>
      <c r="W136" s="61"/>
      <c r="X136" s="61"/>
      <c r="Y136" s="61"/>
      <c r="Z136" s="65" t="s">
        <v>414</v>
      </c>
      <c r="AA136" s="63" t="s">
        <v>439</v>
      </c>
      <c r="AB136" s="64"/>
      <c r="AC136" s="64"/>
      <c r="AD136" s="66"/>
      <c r="AE136" s="64"/>
      <c r="AF136" s="67"/>
      <c r="AG136" s="63"/>
      <c r="AH136" s="63"/>
      <c r="AI136" s="63"/>
      <c r="AJ136" s="63"/>
      <c r="AK136" s="63">
        <f>SUM(G136:N136)</f>
        <v>120</v>
      </c>
      <c r="AL136" s="63">
        <f>COUNTA(O136:Y136)</f>
        <v>6</v>
      </c>
      <c r="AM136" s="69">
        <f>1.8*AL136/8</f>
        <v>1.35</v>
      </c>
      <c r="AN136" s="69">
        <f>1.9*AK136/765</f>
        <v>0.29803921568627451</v>
      </c>
      <c r="AO136" s="68"/>
      <c r="AP136" s="63"/>
      <c r="AQ136" s="63"/>
      <c r="AR136" s="70">
        <f>AM136+AN136+AO136+(AP136/10)+(AQ136/5)</f>
        <v>1.6480392156862746</v>
      </c>
      <c r="AS136" s="63"/>
      <c r="AT136" s="63"/>
      <c r="AZ136" s="34"/>
      <c r="BA136" s="34"/>
      <c r="BB136" s="34"/>
      <c r="BC136" s="34"/>
      <c r="BD136" s="40"/>
      <c r="BE136" s="34"/>
      <c r="BF136" s="34"/>
      <c r="BG136" s="34"/>
      <c r="BH136" s="34"/>
      <c r="BI136" s="34"/>
      <c r="BJ136" s="34"/>
      <c r="BK136" s="34"/>
      <c r="BL136" s="34"/>
      <c r="BM136" s="34"/>
      <c r="BN136" s="34"/>
      <c r="BO136" s="34"/>
      <c r="BP136" s="34"/>
      <c r="BQ136" s="34"/>
      <c r="BR136" s="34"/>
      <c r="BS136" s="34"/>
    </row>
    <row r="137" spans="1:71" ht="24.95" customHeight="1">
      <c r="A137" s="58">
        <v>136</v>
      </c>
      <c r="B137" s="59">
        <v>403201890</v>
      </c>
      <c r="C137" s="60" t="s">
        <v>440</v>
      </c>
      <c r="D137" s="64"/>
      <c r="E137" s="61"/>
      <c r="F137" s="62" t="s">
        <v>379</v>
      </c>
      <c r="G137" s="61" t="s">
        <v>41</v>
      </c>
      <c r="H137" s="61" t="s">
        <v>41</v>
      </c>
      <c r="I137" s="63" t="s">
        <v>41</v>
      </c>
      <c r="J137" s="63">
        <v>99</v>
      </c>
      <c r="K137" s="63">
        <v>99</v>
      </c>
      <c r="L137" s="63" t="s">
        <v>49</v>
      </c>
      <c r="M137" s="63" t="s">
        <v>41</v>
      </c>
      <c r="N137" s="63"/>
      <c r="O137" s="63">
        <v>29</v>
      </c>
      <c r="P137" s="63"/>
      <c r="Q137" s="63">
        <v>12</v>
      </c>
      <c r="R137" s="63">
        <v>20</v>
      </c>
      <c r="S137" s="63" t="s">
        <v>42</v>
      </c>
      <c r="T137" s="63">
        <v>25</v>
      </c>
      <c r="U137" s="64" t="s">
        <v>55</v>
      </c>
      <c r="V137" s="64"/>
      <c r="W137" s="61"/>
      <c r="X137" s="61"/>
      <c r="Y137" s="61"/>
      <c r="Z137" s="71"/>
      <c r="AA137" s="63"/>
      <c r="AB137" s="64"/>
      <c r="AC137" s="64"/>
      <c r="AD137" s="66"/>
      <c r="AE137" s="64"/>
      <c r="AF137" s="67"/>
      <c r="AG137" s="63"/>
      <c r="AH137" s="63"/>
      <c r="AI137" s="63"/>
      <c r="AJ137" s="63"/>
      <c r="AK137" s="63">
        <f>SUM(G137:N137)</f>
        <v>198</v>
      </c>
      <c r="AL137" s="63">
        <f>COUNTA(O137:Y137)</f>
        <v>6</v>
      </c>
      <c r="AM137" s="69">
        <f>1.8*AL137/8</f>
        <v>1.35</v>
      </c>
      <c r="AN137" s="69">
        <f>1.9*AK137/765</f>
        <v>0.49176470588235294</v>
      </c>
      <c r="AO137" s="68">
        <f>AA137</f>
        <v>0</v>
      </c>
      <c r="AP137" s="63"/>
      <c r="AQ137" s="63"/>
      <c r="AR137" s="70">
        <f>AM137+AN137+AO137+(AP137/10)+(AQ137/5)</f>
        <v>1.841764705882353</v>
      </c>
      <c r="AS137" s="63"/>
      <c r="AT137" s="63"/>
      <c r="AZ137" s="35"/>
      <c r="BA137" s="35"/>
      <c r="BB137" s="35"/>
      <c r="BC137" s="35"/>
      <c r="BD137" s="40"/>
      <c r="BE137" s="35"/>
      <c r="BF137" s="35"/>
      <c r="BG137" s="35"/>
      <c r="BH137" s="35"/>
      <c r="BI137" s="35"/>
      <c r="BJ137" s="35"/>
      <c r="BK137" s="35"/>
      <c r="BL137" s="35"/>
      <c r="BM137" s="35"/>
      <c r="BN137" s="35"/>
      <c r="BO137" s="35"/>
      <c r="BP137" s="35"/>
      <c r="BQ137" s="35"/>
      <c r="BR137" s="35"/>
      <c r="BS137" s="35"/>
    </row>
    <row r="138" spans="1:71" ht="24.95" customHeight="1">
      <c r="A138" s="58">
        <v>137</v>
      </c>
      <c r="B138" s="59"/>
      <c r="C138" s="60"/>
      <c r="D138" s="64"/>
      <c r="E138" s="61"/>
      <c r="F138" s="62"/>
      <c r="G138" s="61" t="s">
        <v>49</v>
      </c>
      <c r="H138" s="61" t="s">
        <v>49</v>
      </c>
      <c r="I138" s="63" t="s">
        <v>49</v>
      </c>
      <c r="J138" s="63" t="s">
        <v>49</v>
      </c>
      <c r="K138" s="63"/>
      <c r="L138" s="63"/>
      <c r="M138" s="63"/>
      <c r="N138" s="63"/>
      <c r="O138" s="63"/>
      <c r="P138" s="63"/>
      <c r="Q138" s="63"/>
      <c r="R138" s="63"/>
      <c r="S138" s="63"/>
      <c r="T138" s="63"/>
      <c r="U138" s="64"/>
      <c r="V138" s="64"/>
      <c r="W138" s="61"/>
      <c r="X138" s="61"/>
      <c r="Y138" s="61"/>
      <c r="Z138" s="65"/>
      <c r="AA138" s="63"/>
      <c r="AB138" s="64"/>
      <c r="AC138" s="64"/>
      <c r="AD138" s="66"/>
      <c r="AE138" s="64"/>
      <c r="AF138" s="67"/>
      <c r="AG138" s="63"/>
      <c r="AH138" s="63"/>
      <c r="AI138" s="63"/>
      <c r="AJ138" s="63"/>
      <c r="AK138" s="63">
        <f>SUM(G138:N138)</f>
        <v>0</v>
      </c>
      <c r="AL138" s="63">
        <f>COUNTA(O138:Y138)</f>
        <v>0</v>
      </c>
      <c r="AM138" s="69">
        <f>1.8*AL138/8</f>
        <v>0</v>
      </c>
      <c r="AN138" s="69">
        <f>1.9*AK138/765</f>
        <v>0</v>
      </c>
      <c r="AO138" s="68">
        <f>AA138</f>
        <v>0</v>
      </c>
      <c r="AP138" s="63"/>
      <c r="AQ138" s="63"/>
      <c r="AR138" s="70">
        <f>AM138+AN138+AO138+(AP138/10)+(AQ138/5)</f>
        <v>0</v>
      </c>
      <c r="AS138" s="63"/>
      <c r="AT138" s="63"/>
      <c r="AZ138" s="35"/>
      <c r="BA138" s="35"/>
      <c r="BB138" s="35"/>
      <c r="BC138" s="35"/>
      <c r="BD138" s="40"/>
      <c r="BE138" s="35"/>
      <c r="BF138" s="35"/>
      <c r="BG138" s="35"/>
      <c r="BH138" s="35"/>
      <c r="BI138" s="35"/>
      <c r="BJ138" s="35"/>
      <c r="BK138" s="35"/>
      <c r="BL138" s="35"/>
      <c r="BM138" s="35"/>
      <c r="BN138" s="35"/>
      <c r="BO138" s="35"/>
      <c r="BP138" s="35"/>
      <c r="BQ138" s="35"/>
      <c r="BR138" s="35"/>
      <c r="BS138" s="35"/>
    </row>
    <row r="139" spans="1:71" ht="24.95" customHeight="1">
      <c r="A139" s="58">
        <v>138</v>
      </c>
      <c r="B139" s="59"/>
      <c r="C139" s="60"/>
      <c r="D139" s="64"/>
      <c r="E139" s="61"/>
      <c r="F139" s="62"/>
      <c r="G139" s="61" t="s">
        <v>49</v>
      </c>
      <c r="H139" s="61" t="s">
        <v>49</v>
      </c>
      <c r="I139" s="63" t="s">
        <v>49</v>
      </c>
      <c r="J139" s="63" t="s">
        <v>49</v>
      </c>
      <c r="K139" s="63"/>
      <c r="L139" s="63"/>
      <c r="M139" s="63"/>
      <c r="N139" s="63"/>
      <c r="O139" s="63"/>
      <c r="P139" s="63"/>
      <c r="Q139" s="63"/>
      <c r="R139" s="63"/>
      <c r="S139" s="63"/>
      <c r="T139" s="63"/>
      <c r="U139" s="64"/>
      <c r="V139" s="64"/>
      <c r="W139" s="61"/>
      <c r="X139" s="61"/>
      <c r="Y139" s="61"/>
      <c r="Z139" s="65"/>
      <c r="AA139" s="63"/>
      <c r="AB139" s="64"/>
      <c r="AC139" s="64"/>
      <c r="AD139" s="66"/>
      <c r="AE139" s="64"/>
      <c r="AF139" s="67"/>
      <c r="AG139" s="63"/>
      <c r="AH139" s="63"/>
      <c r="AI139" s="63"/>
      <c r="AJ139" s="63"/>
      <c r="AK139" s="63">
        <f>SUM(G139:N139)</f>
        <v>0</v>
      </c>
      <c r="AL139" s="63">
        <f>COUNTA(O139:Y139)</f>
        <v>0</v>
      </c>
      <c r="AM139" s="69">
        <f>1.8*AL139/8</f>
        <v>0</v>
      </c>
      <c r="AN139" s="69">
        <f>1.9*AK139/765</f>
        <v>0</v>
      </c>
      <c r="AO139" s="68">
        <f>AA139</f>
        <v>0</v>
      </c>
      <c r="AP139" s="63"/>
      <c r="AQ139" s="63"/>
      <c r="AR139" s="70">
        <f>AM139+AN139+AO139+(AP139/10)+(AQ139/5)</f>
        <v>0</v>
      </c>
      <c r="AS139" s="63"/>
      <c r="AT139" s="63"/>
      <c r="AZ139" s="35"/>
      <c r="BA139" s="35"/>
      <c r="BB139" s="35"/>
      <c r="BC139" s="35"/>
      <c r="BD139" s="40"/>
      <c r="BE139" s="35"/>
      <c r="BF139" s="35"/>
      <c r="BG139" s="35"/>
      <c r="BH139" s="35"/>
      <c r="BI139" s="35"/>
      <c r="BJ139" s="35"/>
      <c r="BK139" s="35"/>
      <c r="BL139" s="35"/>
      <c r="BM139" s="35"/>
      <c r="BN139" s="35"/>
      <c r="BO139" s="35"/>
      <c r="BP139" s="35"/>
      <c r="BQ139" s="35"/>
      <c r="BR139" s="35"/>
      <c r="BS139" s="35"/>
    </row>
    <row r="140" spans="1:71" ht="24.95" customHeight="1">
      <c r="A140" s="58">
        <v>139</v>
      </c>
      <c r="B140" s="59" t="s">
        <v>46</v>
      </c>
      <c r="C140" s="60" t="s">
        <v>204</v>
      </c>
      <c r="D140" s="64"/>
      <c r="E140" s="61"/>
      <c r="F140" s="62" t="s">
        <v>441</v>
      </c>
      <c r="G140" s="61" t="s">
        <v>49</v>
      </c>
      <c r="H140" s="61" t="s">
        <v>49</v>
      </c>
      <c r="I140" s="63" t="s">
        <v>49</v>
      </c>
      <c r="J140" s="63" t="s">
        <v>49</v>
      </c>
      <c r="K140" s="63" t="s">
        <v>49</v>
      </c>
      <c r="L140" s="63" t="s">
        <v>49</v>
      </c>
      <c r="M140" s="63" t="s">
        <v>49</v>
      </c>
      <c r="N140" s="63"/>
      <c r="O140" s="63"/>
      <c r="P140" s="63"/>
      <c r="Q140" s="63"/>
      <c r="R140" s="63"/>
      <c r="S140" s="63"/>
      <c r="T140" s="63"/>
      <c r="U140" s="64"/>
      <c r="V140" s="64"/>
      <c r="W140" s="61"/>
      <c r="X140" s="61"/>
      <c r="Y140" s="61"/>
      <c r="Z140" s="65"/>
      <c r="AA140" s="63"/>
      <c r="AB140" s="64"/>
      <c r="AC140" s="64"/>
      <c r="AD140" s="66"/>
      <c r="AE140" s="64"/>
      <c r="AF140" s="67"/>
      <c r="AG140" s="63"/>
      <c r="AH140" s="63"/>
      <c r="AI140" s="63"/>
      <c r="AJ140" s="63"/>
      <c r="AK140" s="63">
        <f>SUM(G140:N140)</f>
        <v>0</v>
      </c>
      <c r="AL140" s="63">
        <f>COUNTA(O140:Y140)</f>
        <v>0</v>
      </c>
      <c r="AM140" s="69">
        <f>1.8*AL140/8</f>
        <v>0</v>
      </c>
      <c r="AN140" s="69">
        <f>1.9*AK140/765</f>
        <v>0</v>
      </c>
      <c r="AO140" s="68">
        <f>AA140</f>
        <v>0</v>
      </c>
      <c r="AP140" s="63"/>
      <c r="AQ140" s="63"/>
      <c r="AR140" s="70">
        <f>AM140+AN140+AO140+(AP140/10)+(AQ140/5)</f>
        <v>0</v>
      </c>
      <c r="AS140" s="63"/>
      <c r="AT140" s="63"/>
      <c r="AZ140" s="35"/>
      <c r="BA140" s="35"/>
      <c r="BB140" s="35"/>
      <c r="BC140" s="35"/>
      <c r="BD140" s="40"/>
      <c r="BE140" s="35"/>
      <c r="BF140" s="35"/>
      <c r="BG140" s="35"/>
      <c r="BH140" s="35"/>
      <c r="BI140" s="35"/>
      <c r="BJ140" s="35"/>
      <c r="BK140" s="35"/>
      <c r="BL140" s="35"/>
      <c r="BM140" s="35"/>
      <c r="BN140" s="35"/>
      <c r="BO140" s="35"/>
      <c r="BP140" s="35"/>
      <c r="BQ140" s="35"/>
      <c r="BR140" s="35"/>
      <c r="BS140" s="35"/>
    </row>
    <row r="141" spans="1:71" ht="24.95" customHeight="1">
      <c r="A141" s="58">
        <v>140</v>
      </c>
      <c r="B141" s="59">
        <v>402820498</v>
      </c>
      <c r="C141" s="60" t="s">
        <v>442</v>
      </c>
      <c r="D141" s="64"/>
      <c r="E141" s="61"/>
      <c r="F141" s="62" t="s">
        <v>441</v>
      </c>
      <c r="G141" s="61">
        <v>90</v>
      </c>
      <c r="H141" s="61">
        <v>100</v>
      </c>
      <c r="I141" s="63">
        <v>40</v>
      </c>
      <c r="J141" s="63" t="s">
        <v>41</v>
      </c>
      <c r="K141" s="71"/>
      <c r="L141" s="71"/>
      <c r="M141" s="71"/>
      <c r="N141" s="63"/>
      <c r="O141" s="63"/>
      <c r="P141" s="63"/>
      <c r="Q141" s="63"/>
      <c r="R141" s="63"/>
      <c r="S141" s="63" t="s">
        <v>328</v>
      </c>
      <c r="T141" s="63">
        <v>25</v>
      </c>
      <c r="U141" s="64" t="s">
        <v>51</v>
      </c>
      <c r="V141" s="64"/>
      <c r="W141" s="61"/>
      <c r="X141" s="61"/>
      <c r="Y141" s="61"/>
      <c r="Z141" s="65" t="s">
        <v>265</v>
      </c>
      <c r="AA141" s="63">
        <v>8.5</v>
      </c>
      <c r="AB141" s="64"/>
      <c r="AC141" s="64"/>
      <c r="AD141" s="66"/>
      <c r="AE141" s="64"/>
      <c r="AF141" s="67"/>
      <c r="AG141" s="63"/>
      <c r="AH141" s="63"/>
      <c r="AI141" s="63"/>
      <c r="AJ141" s="63"/>
      <c r="AK141" s="63">
        <f>SUM(G141:N141)</f>
        <v>230</v>
      </c>
      <c r="AL141" s="63">
        <f>COUNTA(O141:Y141)</f>
        <v>3</v>
      </c>
      <c r="AM141" s="69">
        <f>1.8*AL141/8</f>
        <v>0.67500000000000004</v>
      </c>
      <c r="AN141" s="69">
        <f>1.9*AK141/765</f>
        <v>0.57124183006535945</v>
      </c>
      <c r="AO141" s="68">
        <f>AA141</f>
        <v>8.5</v>
      </c>
      <c r="AP141" s="63">
        <v>14</v>
      </c>
      <c r="AQ141" s="63"/>
      <c r="AR141" s="70">
        <f>AM141+AN141+AO141+(AP141/10)+(AQ141/5)</f>
        <v>11.14624183006536</v>
      </c>
      <c r="AS141" s="63"/>
      <c r="AT141" s="63"/>
      <c r="AZ141" s="35"/>
      <c r="BA141" s="35"/>
      <c r="BB141" s="35"/>
      <c r="BC141" s="35"/>
      <c r="BD141" s="40"/>
      <c r="BE141" s="35"/>
      <c r="BF141" s="35"/>
      <c r="BG141" s="35"/>
      <c r="BH141" s="35"/>
      <c r="BI141" s="35"/>
      <c r="BJ141" s="35"/>
      <c r="BK141" s="35"/>
      <c r="BL141" s="35"/>
      <c r="BM141" s="35"/>
      <c r="BN141" s="35"/>
      <c r="BO141" s="35"/>
      <c r="BP141" s="35"/>
      <c r="BQ141" s="35"/>
      <c r="BR141" s="35"/>
      <c r="BS141" s="35"/>
    </row>
    <row r="142" spans="1:71" ht="24.95" customHeight="1">
      <c r="A142" s="58">
        <v>141</v>
      </c>
      <c r="B142" s="59">
        <v>403202388</v>
      </c>
      <c r="C142" s="60" t="s">
        <v>443</v>
      </c>
      <c r="D142" s="64"/>
      <c r="E142" s="61"/>
      <c r="F142" s="62" t="s">
        <v>441</v>
      </c>
      <c r="G142" s="61" t="s">
        <v>49</v>
      </c>
      <c r="H142" s="61" t="s">
        <v>49</v>
      </c>
      <c r="I142" s="63" t="s">
        <v>49</v>
      </c>
      <c r="J142" s="63" t="s">
        <v>49</v>
      </c>
      <c r="K142" s="63" t="s">
        <v>49</v>
      </c>
      <c r="L142" s="63" t="s">
        <v>49</v>
      </c>
      <c r="M142" s="63" t="s">
        <v>49</v>
      </c>
      <c r="N142" s="63"/>
      <c r="O142" s="63"/>
      <c r="P142" s="63"/>
      <c r="Q142" s="63">
        <v>22</v>
      </c>
      <c r="R142" s="63"/>
      <c r="S142" s="63"/>
      <c r="T142" s="63"/>
      <c r="U142" s="64"/>
      <c r="V142" s="64"/>
      <c r="W142" s="61"/>
      <c r="X142" s="61"/>
      <c r="Y142" s="61"/>
      <c r="Z142" s="65"/>
      <c r="AA142" s="63"/>
      <c r="AB142" s="64"/>
      <c r="AC142" s="64"/>
      <c r="AD142" s="66"/>
      <c r="AE142" s="64"/>
      <c r="AF142" s="67"/>
      <c r="AG142" s="63"/>
      <c r="AH142" s="63"/>
      <c r="AI142" s="63"/>
      <c r="AJ142" s="63"/>
      <c r="AK142" s="63">
        <f>SUM(G142:N142)</f>
        <v>0</v>
      </c>
      <c r="AL142" s="63">
        <f>COUNTA(O142:Y142)</f>
        <v>1</v>
      </c>
      <c r="AM142" s="69">
        <f>1.8*AL142/8</f>
        <v>0.22500000000000001</v>
      </c>
      <c r="AN142" s="69">
        <f>1.9*AK142/765</f>
        <v>0</v>
      </c>
      <c r="AO142" s="68">
        <f>AA142</f>
        <v>0</v>
      </c>
      <c r="AP142" s="63"/>
      <c r="AQ142" s="63"/>
      <c r="AR142" s="70">
        <f>AM142+AN142+AO142+(AP142/10)+(AQ142/5)</f>
        <v>0.22500000000000001</v>
      </c>
      <c r="AS142" s="63"/>
      <c r="AT142" s="63"/>
      <c r="AZ142" s="35"/>
      <c r="BA142" s="35"/>
      <c r="BB142" s="35"/>
      <c r="BC142" s="35"/>
      <c r="BD142" s="40"/>
      <c r="BE142" s="35"/>
      <c r="BF142" s="35"/>
      <c r="BG142" s="35"/>
      <c r="BH142" s="35"/>
      <c r="BI142" s="35"/>
      <c r="BJ142" s="35"/>
      <c r="BK142" s="35"/>
      <c r="BL142" s="35"/>
      <c r="BM142" s="35"/>
      <c r="BN142" s="35"/>
      <c r="BO142" s="35"/>
      <c r="BP142" s="35"/>
      <c r="BQ142" s="35"/>
      <c r="BR142" s="35"/>
      <c r="BS142" s="35"/>
    </row>
    <row r="143" spans="1:71" ht="24.95" customHeight="1">
      <c r="A143" s="58">
        <v>142</v>
      </c>
      <c r="B143" s="59">
        <v>400820117</v>
      </c>
      <c r="C143" s="60" t="s">
        <v>444</v>
      </c>
      <c r="D143" s="64"/>
      <c r="E143" s="61"/>
      <c r="F143" s="62" t="s">
        <v>441</v>
      </c>
      <c r="G143" s="61" t="s">
        <v>41</v>
      </c>
      <c r="H143" s="61" t="s">
        <v>41</v>
      </c>
      <c r="I143" s="63" t="s">
        <v>41</v>
      </c>
      <c r="J143" s="63">
        <v>99</v>
      </c>
      <c r="K143" s="63" t="s">
        <v>41</v>
      </c>
      <c r="L143" s="71"/>
      <c r="M143" s="71" t="str">
        <f>IFERROR(VLOOKUP(B143,'[1]1403_11_ST'!B:L,4,FALSE),"")</f>
        <v/>
      </c>
      <c r="N143" s="63"/>
      <c r="O143" s="63"/>
      <c r="P143" s="63"/>
      <c r="Q143" s="63"/>
      <c r="R143" s="63" t="s">
        <v>327</v>
      </c>
      <c r="S143" s="63"/>
      <c r="T143" s="63">
        <v>25</v>
      </c>
      <c r="U143" s="64"/>
      <c r="V143" s="64" t="s">
        <v>73</v>
      </c>
      <c r="W143" s="61"/>
      <c r="X143" s="61"/>
      <c r="Y143" s="61"/>
      <c r="Z143" s="65" t="s">
        <v>265</v>
      </c>
      <c r="AA143" s="63">
        <v>9.9</v>
      </c>
      <c r="AB143" s="64"/>
      <c r="AC143" s="64"/>
      <c r="AD143" s="66"/>
      <c r="AE143" s="64"/>
      <c r="AF143" s="67"/>
      <c r="AG143" s="63"/>
      <c r="AH143" s="63"/>
      <c r="AI143" s="63"/>
      <c r="AJ143" s="63"/>
      <c r="AK143" s="63">
        <f>SUM(G143:N143)</f>
        <v>99</v>
      </c>
      <c r="AL143" s="63">
        <f>COUNTA(O143:Y143)</f>
        <v>3</v>
      </c>
      <c r="AM143" s="69">
        <f>1.8*AL143/8</f>
        <v>0.67500000000000004</v>
      </c>
      <c r="AN143" s="69">
        <f>1.9*AK143/765</f>
        <v>0.24588235294117647</v>
      </c>
      <c r="AO143" s="68">
        <f>AA143</f>
        <v>9.9</v>
      </c>
      <c r="AP143" s="63"/>
      <c r="AQ143" s="63"/>
      <c r="AR143" s="70">
        <f>AM143+AN143+AO143+(AP143/10)+(AQ143/5)</f>
        <v>10.820882352941176</v>
      </c>
      <c r="AS143" s="63"/>
      <c r="AT143" s="63"/>
      <c r="AZ143" s="35"/>
      <c r="BA143" s="35"/>
      <c r="BB143" s="35"/>
      <c r="BC143" s="35"/>
      <c r="BD143" s="40"/>
      <c r="BE143" s="35"/>
      <c r="BF143" s="35"/>
      <c r="BG143" s="35"/>
      <c r="BH143" s="35"/>
      <c r="BI143" s="35"/>
      <c r="BJ143" s="35"/>
      <c r="BK143" s="35"/>
      <c r="BL143" s="35"/>
      <c r="BM143" s="35"/>
      <c r="BN143" s="35"/>
      <c r="BO143" s="35"/>
      <c r="BP143" s="35"/>
      <c r="BQ143" s="35"/>
      <c r="BR143" s="35"/>
      <c r="BS143" s="35"/>
    </row>
    <row r="144" spans="1:71" ht="24.95" customHeight="1">
      <c r="A144" s="58">
        <v>143</v>
      </c>
      <c r="B144" s="59">
        <v>402820223</v>
      </c>
      <c r="C144" s="60" t="s">
        <v>445</v>
      </c>
      <c r="D144" s="64"/>
      <c r="E144" s="61"/>
      <c r="F144" s="62" t="s">
        <v>441</v>
      </c>
      <c r="G144" s="61" t="s">
        <v>41</v>
      </c>
      <c r="H144" s="61" t="s">
        <v>41</v>
      </c>
      <c r="I144" s="63" t="s">
        <v>41</v>
      </c>
      <c r="J144" s="63">
        <v>0</v>
      </c>
      <c r="K144" s="63" t="s">
        <v>41</v>
      </c>
      <c r="L144" s="63" t="str">
        <f>IFERROR(VLOOKUP(B144,#REF!,4,FALSE),"")</f>
        <v/>
      </c>
      <c r="M144" s="63" t="str">
        <f>IFERROR(VLOOKUP(B144,'[1]1403_11_ST'!B:L,4,FALSE),"")</f>
        <v>01_0800</v>
      </c>
      <c r="N144" s="63"/>
      <c r="O144" s="63"/>
      <c r="P144" s="63"/>
      <c r="Q144" s="63"/>
      <c r="R144" s="63">
        <v>20</v>
      </c>
      <c r="S144" s="63" t="s">
        <v>328</v>
      </c>
      <c r="T144" s="63">
        <v>25</v>
      </c>
      <c r="U144" s="64" t="s">
        <v>51</v>
      </c>
      <c r="V144" s="64"/>
      <c r="W144" s="61"/>
      <c r="X144" s="61"/>
      <c r="Y144" s="61"/>
      <c r="Z144" s="65" t="s">
        <v>446</v>
      </c>
      <c r="AA144" s="63"/>
      <c r="AB144" s="64"/>
      <c r="AC144" s="64"/>
      <c r="AD144" s="66"/>
      <c r="AE144" s="64"/>
      <c r="AF144" s="67"/>
      <c r="AG144" s="63"/>
      <c r="AH144" s="63"/>
      <c r="AI144" s="63"/>
      <c r="AJ144" s="63"/>
      <c r="AK144" s="63">
        <f>SUM(G144:N144)</f>
        <v>0</v>
      </c>
      <c r="AL144" s="63">
        <f>COUNTA(O144:Y144)</f>
        <v>4</v>
      </c>
      <c r="AM144" s="69">
        <f>1.8*AL144/8</f>
        <v>0.9</v>
      </c>
      <c r="AN144" s="69">
        <f>1.9*AK144/765</f>
        <v>0</v>
      </c>
      <c r="AO144" s="68">
        <f>AA144</f>
        <v>0</v>
      </c>
      <c r="AP144" s="63"/>
      <c r="AQ144" s="63"/>
      <c r="AR144" s="70">
        <f>AM144+AN144+AO144+(AP144/10)+(AQ144/5)</f>
        <v>0.9</v>
      </c>
      <c r="AS144" s="63"/>
      <c r="AT144" s="63"/>
      <c r="AZ144" s="35"/>
      <c r="BA144" s="35"/>
      <c r="BB144" s="35"/>
      <c r="BC144" s="35"/>
      <c r="BD144" s="40"/>
      <c r="BE144" s="35"/>
      <c r="BF144" s="35"/>
      <c r="BG144" s="35"/>
      <c r="BH144" s="35"/>
      <c r="BI144" s="35"/>
      <c r="BJ144" s="35"/>
      <c r="BK144" s="35"/>
      <c r="BL144" s="35"/>
      <c r="BM144" s="35"/>
      <c r="BN144" s="35"/>
      <c r="BO144" s="35"/>
      <c r="BP144" s="35"/>
      <c r="BQ144" s="35"/>
      <c r="BR144" s="35"/>
      <c r="BS144" s="35"/>
    </row>
    <row r="145" spans="1:71" ht="24.95" customHeight="1">
      <c r="A145" s="58">
        <v>144</v>
      </c>
      <c r="B145" s="59">
        <v>403473065</v>
      </c>
      <c r="C145" s="60" t="s">
        <v>447</v>
      </c>
      <c r="D145" s="64"/>
      <c r="E145" s="61"/>
      <c r="F145" s="62" t="s">
        <v>441</v>
      </c>
      <c r="G145" s="61">
        <v>70</v>
      </c>
      <c r="H145" s="61" t="s">
        <v>41</v>
      </c>
      <c r="I145" s="63">
        <v>100</v>
      </c>
      <c r="J145" s="63" t="s">
        <v>41</v>
      </c>
      <c r="K145" s="63">
        <v>99</v>
      </c>
      <c r="L145" s="63" t="s">
        <v>49</v>
      </c>
      <c r="M145" s="63" t="s">
        <v>49</v>
      </c>
      <c r="N145" s="63"/>
      <c r="O145" s="63">
        <v>29</v>
      </c>
      <c r="P145" s="63"/>
      <c r="Q145" s="63">
        <v>22</v>
      </c>
      <c r="R145" s="63"/>
      <c r="S145" s="63" t="s">
        <v>328</v>
      </c>
      <c r="T145" s="63"/>
      <c r="U145" s="64" t="s">
        <v>51</v>
      </c>
      <c r="V145" s="64"/>
      <c r="W145" s="61"/>
      <c r="X145" s="61"/>
      <c r="Y145" s="61"/>
      <c r="Z145" s="65" t="s">
        <v>448</v>
      </c>
      <c r="AA145" s="63">
        <v>9.1999999999999993</v>
      </c>
      <c r="AB145" s="64"/>
      <c r="AC145" s="64"/>
      <c r="AD145" s="66"/>
      <c r="AE145" s="64"/>
      <c r="AF145" s="67"/>
      <c r="AG145" s="63"/>
      <c r="AH145" s="63"/>
      <c r="AI145" s="63"/>
      <c r="AJ145" s="63"/>
      <c r="AK145" s="63">
        <f>SUM(G145:N145)</f>
        <v>269</v>
      </c>
      <c r="AL145" s="63">
        <f>COUNTA(O145:Y145)</f>
        <v>4</v>
      </c>
      <c r="AM145" s="69">
        <f>1.8*AL145/8</f>
        <v>0.9</v>
      </c>
      <c r="AN145" s="69">
        <f>1.9*AK145/765</f>
        <v>0.66810457516339861</v>
      </c>
      <c r="AO145" s="68">
        <f>AA145</f>
        <v>9.1999999999999993</v>
      </c>
      <c r="AP145" s="63">
        <v>3.75</v>
      </c>
      <c r="AQ145" s="63"/>
      <c r="AR145" s="70">
        <f>AM145+AN145+AO145+(AP145/10)+(AQ145/5)</f>
        <v>11.143104575163399</v>
      </c>
      <c r="AS145" s="63"/>
      <c r="AT145" s="63"/>
      <c r="AZ145" s="35"/>
      <c r="BA145" s="35"/>
      <c r="BB145" s="35"/>
      <c r="BC145" s="35"/>
      <c r="BD145" s="40"/>
      <c r="BE145" s="35"/>
      <c r="BF145" s="35"/>
      <c r="BG145" s="35"/>
      <c r="BH145" s="35"/>
      <c r="BI145" s="35"/>
      <c r="BJ145" s="35"/>
      <c r="BK145" s="35"/>
      <c r="BL145" s="35"/>
      <c r="BM145" s="35"/>
      <c r="BN145" s="35"/>
      <c r="BO145" s="35"/>
      <c r="BP145" s="35"/>
      <c r="BQ145" s="35"/>
      <c r="BR145" s="35"/>
      <c r="BS145" s="35"/>
    </row>
    <row r="146" spans="1:71" ht="24.95" customHeight="1">
      <c r="A146" s="58">
        <v>145</v>
      </c>
      <c r="B146" s="59">
        <v>403421465</v>
      </c>
      <c r="C146" s="60" t="s">
        <v>449</v>
      </c>
      <c r="D146" s="64"/>
      <c r="E146" s="61"/>
      <c r="F146" s="62" t="s">
        <v>441</v>
      </c>
      <c r="G146" s="61">
        <v>100</v>
      </c>
      <c r="H146" s="61">
        <v>100</v>
      </c>
      <c r="I146" s="63">
        <v>100</v>
      </c>
      <c r="J146" s="63">
        <v>90</v>
      </c>
      <c r="K146" s="63">
        <v>100</v>
      </c>
      <c r="L146" s="63" t="s">
        <v>49</v>
      </c>
      <c r="M146" s="63" t="s">
        <v>49</v>
      </c>
      <c r="N146" s="63"/>
      <c r="O146" s="63"/>
      <c r="P146" s="63"/>
      <c r="Q146" s="63">
        <v>22</v>
      </c>
      <c r="R146" s="63"/>
      <c r="S146" s="63" t="s">
        <v>328</v>
      </c>
      <c r="T146" s="63">
        <v>25</v>
      </c>
      <c r="U146" s="64" t="s">
        <v>51</v>
      </c>
      <c r="V146" s="64"/>
      <c r="W146" s="61"/>
      <c r="X146" s="61"/>
      <c r="Y146" s="61"/>
      <c r="Z146" s="65" t="s">
        <v>450</v>
      </c>
      <c r="AA146" s="63">
        <v>9.8000000000000007</v>
      </c>
      <c r="AB146" s="64"/>
      <c r="AC146" s="64"/>
      <c r="AD146" s="66"/>
      <c r="AE146" s="64"/>
      <c r="AF146" s="67"/>
      <c r="AG146" s="63"/>
      <c r="AH146" s="63"/>
      <c r="AI146" s="63"/>
      <c r="AJ146" s="63"/>
      <c r="AK146" s="63">
        <f>SUM(G146:N146)</f>
        <v>490</v>
      </c>
      <c r="AL146" s="63">
        <f>COUNTA(O146:Y146)</f>
        <v>4</v>
      </c>
      <c r="AM146" s="69">
        <f>1.8*AL146/8</f>
        <v>0.9</v>
      </c>
      <c r="AN146" s="69">
        <f>1.9*AK146/765</f>
        <v>1.2169934640522875</v>
      </c>
      <c r="AO146" s="68">
        <f>AA146</f>
        <v>9.8000000000000007</v>
      </c>
      <c r="AP146" s="63">
        <v>14.5</v>
      </c>
      <c r="AQ146" s="63"/>
      <c r="AR146" s="70">
        <f>AM146+AN146+AO146+(AP146/10)+(AQ146/5)</f>
        <v>13.366993464052287</v>
      </c>
      <c r="AS146" s="63"/>
      <c r="AT146" s="63"/>
      <c r="AZ146" s="35"/>
      <c r="BA146" s="35"/>
      <c r="BB146" s="35"/>
      <c r="BC146" s="35"/>
      <c r="BD146" s="40"/>
      <c r="BE146" s="35"/>
      <c r="BF146" s="35"/>
      <c r="BG146" s="35"/>
      <c r="BH146" s="35"/>
      <c r="BI146" s="35"/>
      <c r="BJ146" s="35"/>
      <c r="BK146" s="35"/>
      <c r="BL146" s="35"/>
      <c r="BM146" s="35"/>
      <c r="BN146" s="35"/>
      <c r="BO146" s="35"/>
      <c r="BP146" s="35"/>
      <c r="BQ146" s="35"/>
      <c r="BR146" s="35"/>
      <c r="BS146" s="35"/>
    </row>
    <row r="147" spans="1:71" ht="24.95" customHeight="1">
      <c r="A147" s="58">
        <v>146</v>
      </c>
      <c r="B147" s="59">
        <v>400820078</v>
      </c>
      <c r="C147" s="60" t="s">
        <v>451</v>
      </c>
      <c r="D147" s="64"/>
      <c r="E147" s="61"/>
      <c r="F147" s="62" t="s">
        <v>441</v>
      </c>
      <c r="G147" s="61">
        <v>100</v>
      </c>
      <c r="H147" s="61">
        <v>100</v>
      </c>
      <c r="I147" s="63" t="s">
        <v>41</v>
      </c>
      <c r="J147" s="63">
        <v>95</v>
      </c>
      <c r="K147" s="63" t="s">
        <v>41</v>
      </c>
      <c r="L147" s="63" t="str">
        <f>IFERROR(VLOOKUP(B147,#REF!,4,FALSE),"")</f>
        <v/>
      </c>
      <c r="M147" s="63" t="str">
        <f>IFERROR(VLOOKUP(B147,'[1]1403_11_ST'!B:L,4,FALSE),"")</f>
        <v/>
      </c>
      <c r="N147" s="63"/>
      <c r="O147" s="63"/>
      <c r="P147" s="63"/>
      <c r="Q147" s="63"/>
      <c r="R147" s="63" t="s">
        <v>327</v>
      </c>
      <c r="S147" s="63" t="s">
        <v>72</v>
      </c>
      <c r="T147" s="63">
        <v>25</v>
      </c>
      <c r="U147" s="64" t="s">
        <v>51</v>
      </c>
      <c r="V147" s="64" t="s">
        <v>73</v>
      </c>
      <c r="W147" s="61"/>
      <c r="X147" s="61"/>
      <c r="Y147" s="61"/>
      <c r="Z147" s="65" t="s">
        <v>452</v>
      </c>
      <c r="AA147" s="63">
        <v>9.9</v>
      </c>
      <c r="AB147" s="64"/>
      <c r="AC147" s="64"/>
      <c r="AD147" s="66"/>
      <c r="AE147" s="64"/>
      <c r="AF147" s="67"/>
      <c r="AG147" s="63"/>
      <c r="AH147" s="63"/>
      <c r="AI147" s="63"/>
      <c r="AJ147" s="63"/>
      <c r="AK147" s="63">
        <f>SUM(G147:N147)</f>
        <v>295</v>
      </c>
      <c r="AL147" s="63">
        <f>COUNTA(O147:Y147)</f>
        <v>5</v>
      </c>
      <c r="AM147" s="69">
        <f>1.8*AL147/8</f>
        <v>1.125</v>
      </c>
      <c r="AN147" s="69">
        <f>1.9*AK147/765</f>
        <v>0.73267973856209145</v>
      </c>
      <c r="AO147" s="68">
        <f>AA147</f>
        <v>9.9</v>
      </c>
      <c r="AP147" s="63">
        <v>16.25</v>
      </c>
      <c r="AQ147" s="63"/>
      <c r="AR147" s="70">
        <f>AM147+AN147+AO147+(AP147/10)+(AQ147/5)</f>
        <v>13.382679738562093</v>
      </c>
      <c r="AS147" s="63"/>
      <c r="AT147" s="63"/>
      <c r="AZ147" s="35"/>
      <c r="BA147" s="35"/>
      <c r="BB147" s="35"/>
      <c r="BC147" s="35"/>
      <c r="BD147" s="40"/>
      <c r="BE147" s="35"/>
      <c r="BF147" s="35"/>
      <c r="BG147" s="35"/>
      <c r="BH147" s="35"/>
      <c r="BI147" s="35"/>
      <c r="BJ147" s="35"/>
      <c r="BK147" s="35"/>
      <c r="BL147" s="35"/>
      <c r="BM147" s="35"/>
      <c r="BN147" s="35"/>
      <c r="BO147" s="35"/>
      <c r="BP147" s="35"/>
      <c r="BQ147" s="35"/>
      <c r="BR147" s="35"/>
      <c r="BS147" s="35"/>
    </row>
    <row r="148" spans="1:71" ht="24.95" customHeight="1">
      <c r="A148" s="58">
        <v>147</v>
      </c>
      <c r="B148" s="59">
        <v>403820417</v>
      </c>
      <c r="C148" s="60" t="s">
        <v>453</v>
      </c>
      <c r="D148" s="64"/>
      <c r="E148" s="61"/>
      <c r="F148" s="62" t="s">
        <v>441</v>
      </c>
      <c r="G148" s="61">
        <v>100</v>
      </c>
      <c r="H148" s="61">
        <v>30</v>
      </c>
      <c r="I148" s="63">
        <v>100</v>
      </c>
      <c r="J148" s="63">
        <v>70</v>
      </c>
      <c r="K148" s="63">
        <v>196</v>
      </c>
      <c r="L148" s="63" t="s">
        <v>49</v>
      </c>
      <c r="M148" s="63" t="s">
        <v>49</v>
      </c>
      <c r="N148" s="63"/>
      <c r="O148" s="63">
        <v>29</v>
      </c>
      <c r="P148" s="63"/>
      <c r="Q148" s="63">
        <v>22</v>
      </c>
      <c r="R148" s="63" t="s">
        <v>327</v>
      </c>
      <c r="S148" s="63" t="s">
        <v>328</v>
      </c>
      <c r="T148" s="63">
        <v>25</v>
      </c>
      <c r="U148" s="64" t="s">
        <v>51</v>
      </c>
      <c r="V148" s="64"/>
      <c r="W148" s="61"/>
      <c r="X148" s="61"/>
      <c r="Y148" s="61"/>
      <c r="Z148" s="65" t="s">
        <v>414</v>
      </c>
      <c r="AA148" s="63">
        <v>9.8000000000000007</v>
      </c>
      <c r="AB148" s="64"/>
      <c r="AC148" s="64"/>
      <c r="AD148" s="66"/>
      <c r="AE148" s="64"/>
      <c r="AF148" s="67"/>
      <c r="AG148" s="63"/>
      <c r="AH148" s="63"/>
      <c r="AI148" s="63"/>
      <c r="AJ148" s="63"/>
      <c r="AK148" s="63">
        <f>SUM(G148:N148)</f>
        <v>496</v>
      </c>
      <c r="AL148" s="63">
        <f>COUNTA(O148:Y148)</f>
        <v>6</v>
      </c>
      <c r="AM148" s="69">
        <f>1.8*AL148/8</f>
        <v>1.35</v>
      </c>
      <c r="AN148" s="69">
        <f>1.9*AK148/765</f>
        <v>1.2318954248366012</v>
      </c>
      <c r="AO148" s="68">
        <f>AA148</f>
        <v>9.8000000000000007</v>
      </c>
      <c r="AP148" s="63">
        <v>19.5</v>
      </c>
      <c r="AQ148" s="63"/>
      <c r="AR148" s="70">
        <f>AM148+AN148+AO148+(AP148/10)+(AQ148/5)</f>
        <v>14.331895424836601</v>
      </c>
      <c r="AS148" s="63"/>
      <c r="AT148" s="63"/>
      <c r="AZ148" s="35"/>
      <c r="BA148" s="35"/>
      <c r="BB148" s="35"/>
      <c r="BC148" s="35"/>
      <c r="BD148" s="40"/>
      <c r="BE148" s="35"/>
      <c r="BF148" s="35"/>
      <c r="BG148" s="35"/>
      <c r="BH148" s="35"/>
      <c r="BI148" s="35"/>
      <c r="BJ148" s="35"/>
      <c r="BK148" s="35"/>
      <c r="BL148" s="35"/>
      <c r="BM148" s="35"/>
      <c r="BN148" s="35"/>
      <c r="BO148" s="35"/>
      <c r="BP148" s="35"/>
      <c r="BQ148" s="35"/>
      <c r="BR148" s="35"/>
      <c r="BS148" s="35"/>
    </row>
    <row r="149" spans="1:71" ht="24.95" customHeight="1">
      <c r="A149" s="58">
        <v>148</v>
      </c>
      <c r="B149" s="59">
        <v>403820031</v>
      </c>
      <c r="C149" s="60" t="s">
        <v>454</v>
      </c>
      <c r="D149" s="64"/>
      <c r="E149" s="61"/>
      <c r="F149" s="62" t="s">
        <v>441</v>
      </c>
      <c r="G149" s="61" t="s">
        <v>41</v>
      </c>
      <c r="H149" s="61" t="s">
        <v>41</v>
      </c>
      <c r="I149" s="63" t="s">
        <v>41</v>
      </c>
      <c r="J149" s="63">
        <v>65</v>
      </c>
      <c r="K149" s="63">
        <v>99</v>
      </c>
      <c r="L149" s="63" t="s">
        <v>49</v>
      </c>
      <c r="M149" s="63">
        <v>60</v>
      </c>
      <c r="N149" s="63"/>
      <c r="O149" s="63">
        <v>29</v>
      </c>
      <c r="P149" s="63"/>
      <c r="Q149" s="63">
        <v>22</v>
      </c>
      <c r="R149" s="63" t="s">
        <v>327</v>
      </c>
      <c r="S149" s="63" t="s">
        <v>328</v>
      </c>
      <c r="T149" s="63">
        <v>25</v>
      </c>
      <c r="U149" s="64" t="s">
        <v>51</v>
      </c>
      <c r="V149" s="64"/>
      <c r="W149" s="61"/>
      <c r="X149" s="61"/>
      <c r="Y149" s="61"/>
      <c r="Z149" s="65" t="s">
        <v>455</v>
      </c>
      <c r="AA149" s="63"/>
      <c r="AB149" s="64"/>
      <c r="AC149" s="64"/>
      <c r="AD149" s="66"/>
      <c r="AE149" s="64"/>
      <c r="AF149" s="67"/>
      <c r="AG149" s="63"/>
      <c r="AH149" s="63"/>
      <c r="AI149" s="63"/>
      <c r="AJ149" s="63"/>
      <c r="AK149" s="63">
        <f>SUM(G149:N149)</f>
        <v>224</v>
      </c>
      <c r="AL149" s="63">
        <f>COUNTA(O149:Y149)</f>
        <v>6</v>
      </c>
      <c r="AM149" s="69">
        <f>1.8*AL149/8</f>
        <v>1.35</v>
      </c>
      <c r="AN149" s="69">
        <f>1.9*AK149/765</f>
        <v>0.55633986928104573</v>
      </c>
      <c r="AO149" s="68">
        <f>AA149</f>
        <v>0</v>
      </c>
      <c r="AP149" s="63"/>
      <c r="AQ149" s="63"/>
      <c r="AR149" s="70">
        <f>AM149+AN149+AO149+(AP149/10)+(AQ149/5)</f>
        <v>1.9063398692810458</v>
      </c>
      <c r="AS149" s="63"/>
      <c r="AT149" s="63"/>
      <c r="AZ149" s="35"/>
      <c r="BA149" s="35"/>
      <c r="BB149" s="35"/>
      <c r="BC149" s="35"/>
      <c r="BD149" s="40"/>
      <c r="BE149" s="35"/>
      <c r="BF149" s="35"/>
      <c r="BG149" s="35"/>
      <c r="BH149" s="35"/>
      <c r="BI149" s="35"/>
      <c r="BJ149" s="35"/>
      <c r="BK149" s="35"/>
      <c r="BL149" s="35"/>
      <c r="BM149" s="35"/>
      <c r="BN149" s="35"/>
      <c r="BO149" s="35"/>
      <c r="BP149" s="35"/>
      <c r="BQ149" s="35"/>
      <c r="BR149" s="35"/>
      <c r="BS149" s="35"/>
    </row>
    <row r="150" spans="1:71" ht="24.95" customHeight="1">
      <c r="A150" s="58">
        <v>149</v>
      </c>
      <c r="B150" s="59">
        <v>402800454</v>
      </c>
      <c r="C150" s="60" t="s">
        <v>456</v>
      </c>
      <c r="D150" s="64"/>
      <c r="E150" s="61"/>
      <c r="F150" s="62" t="s">
        <v>441</v>
      </c>
      <c r="G150" s="61">
        <v>80</v>
      </c>
      <c r="H150" s="61">
        <v>90</v>
      </c>
      <c r="I150" s="63" t="s">
        <v>41</v>
      </c>
      <c r="J150" s="63">
        <v>60</v>
      </c>
      <c r="K150" s="71"/>
      <c r="L150" s="71"/>
      <c r="M150" s="71"/>
      <c r="N150" s="63"/>
      <c r="O150" s="63"/>
      <c r="P150" s="63"/>
      <c r="Q150" s="63"/>
      <c r="R150" s="63"/>
      <c r="S150" s="63" t="s">
        <v>328</v>
      </c>
      <c r="T150" s="63">
        <v>25</v>
      </c>
      <c r="U150" s="64" t="s">
        <v>51</v>
      </c>
      <c r="V150" s="64"/>
      <c r="W150" s="61"/>
      <c r="X150" s="61"/>
      <c r="Y150" s="61"/>
      <c r="Z150" s="65" t="s">
        <v>457</v>
      </c>
      <c r="AA150" s="63">
        <v>9.8000000000000007</v>
      </c>
      <c r="AB150" s="64"/>
      <c r="AC150" s="64"/>
      <c r="AD150" s="66"/>
      <c r="AE150" s="64"/>
      <c r="AF150" s="67"/>
      <c r="AG150" s="63"/>
      <c r="AH150" s="63"/>
      <c r="AI150" s="63"/>
      <c r="AJ150" s="63"/>
      <c r="AK150" s="63">
        <f>SUM(G150:N150)</f>
        <v>230</v>
      </c>
      <c r="AL150" s="63">
        <f>COUNTA(O150:Y150)</f>
        <v>3</v>
      </c>
      <c r="AM150" s="69">
        <f>1.8*AL150/8</f>
        <v>0.67500000000000004</v>
      </c>
      <c r="AN150" s="69">
        <f>1.9*AK150/765</f>
        <v>0.57124183006535945</v>
      </c>
      <c r="AO150" s="68">
        <f>AA150</f>
        <v>9.8000000000000007</v>
      </c>
      <c r="AP150" s="63">
        <v>6.25</v>
      </c>
      <c r="AQ150" s="63"/>
      <c r="AR150" s="70">
        <f>AM150+AN150+AO150+(AP150/10)+(AQ150/5)</f>
        <v>11.671241830065361</v>
      </c>
      <c r="AS150" s="63"/>
      <c r="AT150" s="63"/>
      <c r="AZ150" s="35"/>
      <c r="BA150" s="35"/>
      <c r="BB150" s="35"/>
      <c r="BC150" s="35"/>
      <c r="BD150" s="40"/>
      <c r="BE150" s="35"/>
      <c r="BF150" s="35"/>
      <c r="BG150" s="35"/>
      <c r="BH150" s="35"/>
      <c r="BI150" s="35"/>
      <c r="BJ150" s="35"/>
      <c r="BK150" s="35"/>
      <c r="BL150" s="35"/>
      <c r="BM150" s="35"/>
      <c r="BN150" s="35"/>
      <c r="BO150" s="35"/>
      <c r="BP150" s="35"/>
      <c r="BQ150" s="35"/>
      <c r="BR150" s="35"/>
      <c r="BS150" s="35"/>
    </row>
    <row r="151" spans="1:71" ht="24.95" customHeight="1">
      <c r="A151" s="58">
        <v>150</v>
      </c>
      <c r="B151" s="59">
        <v>402820071</v>
      </c>
      <c r="C151" s="60" t="s">
        <v>458</v>
      </c>
      <c r="D151" s="64"/>
      <c r="E151" s="61"/>
      <c r="F151" s="62" t="s">
        <v>441</v>
      </c>
      <c r="G151" s="61" t="s">
        <v>41</v>
      </c>
      <c r="H151" s="61" t="s">
        <v>41</v>
      </c>
      <c r="I151" s="63">
        <v>100</v>
      </c>
      <c r="J151" s="63">
        <v>100</v>
      </c>
      <c r="K151" s="63" t="s">
        <v>41</v>
      </c>
      <c r="L151" s="71"/>
      <c r="M151" s="71"/>
      <c r="N151" s="63"/>
      <c r="O151" s="63"/>
      <c r="P151" s="63"/>
      <c r="Q151" s="63"/>
      <c r="R151" s="63"/>
      <c r="S151" s="63" t="s">
        <v>328</v>
      </c>
      <c r="T151" s="63">
        <v>25</v>
      </c>
      <c r="U151" s="64" t="s">
        <v>51</v>
      </c>
      <c r="V151" s="64"/>
      <c r="W151" s="61"/>
      <c r="X151" s="61"/>
      <c r="Y151" s="61"/>
      <c r="Z151" s="65" t="s">
        <v>459</v>
      </c>
      <c r="AA151" s="63">
        <v>10</v>
      </c>
      <c r="AB151" s="64"/>
      <c r="AC151" s="64"/>
      <c r="AD151" s="66"/>
      <c r="AE151" s="64"/>
      <c r="AF151" s="67"/>
      <c r="AG151" s="63"/>
      <c r="AH151" s="63"/>
      <c r="AI151" s="63"/>
      <c r="AJ151" s="63"/>
      <c r="AK151" s="63">
        <f>SUM(G151:N151)</f>
        <v>200</v>
      </c>
      <c r="AL151" s="63">
        <f>COUNTA(O151:Y151)</f>
        <v>3</v>
      </c>
      <c r="AM151" s="69">
        <f>1.8*AL151/8</f>
        <v>0.67500000000000004</v>
      </c>
      <c r="AN151" s="69">
        <f>1.9*AK151/765</f>
        <v>0.49673202614379086</v>
      </c>
      <c r="AO151" s="68">
        <f>AA151</f>
        <v>10</v>
      </c>
      <c r="AP151" s="63">
        <v>4.5</v>
      </c>
      <c r="AQ151" s="63"/>
      <c r="AR151" s="70">
        <f>AM151+AN151+AO151+(AP151/10)+(AQ151/5)</f>
        <v>11.621732026143791</v>
      </c>
      <c r="AS151" s="63"/>
      <c r="AT151" s="63"/>
      <c r="AZ151" s="35"/>
      <c r="BA151" s="35"/>
      <c r="BB151" s="35"/>
      <c r="BC151" s="35"/>
      <c r="BD151" s="40"/>
      <c r="BE151" s="35"/>
      <c r="BF151" s="35"/>
      <c r="BG151" s="35"/>
      <c r="BH151" s="35"/>
      <c r="BI151" s="35"/>
      <c r="BJ151" s="35"/>
      <c r="BK151" s="35"/>
      <c r="BL151" s="35"/>
      <c r="BM151" s="35"/>
      <c r="BN151" s="35"/>
      <c r="BO151" s="35"/>
      <c r="BP151" s="35"/>
      <c r="BQ151" s="35"/>
      <c r="BR151" s="35"/>
      <c r="BS151" s="35"/>
    </row>
    <row r="152" spans="1:71" ht="24.95" customHeight="1">
      <c r="A152" s="58">
        <v>151</v>
      </c>
      <c r="B152" s="59">
        <v>403820505</v>
      </c>
      <c r="C152" s="60" t="s">
        <v>460</v>
      </c>
      <c r="D152" s="64"/>
      <c r="E152" s="61"/>
      <c r="F152" s="62" t="s">
        <v>441</v>
      </c>
      <c r="G152" s="61">
        <v>90</v>
      </c>
      <c r="H152" s="61" t="s">
        <v>41</v>
      </c>
      <c r="I152" s="63">
        <v>100</v>
      </c>
      <c r="J152" s="63">
        <v>60</v>
      </c>
      <c r="K152" s="63" t="s">
        <v>41</v>
      </c>
      <c r="L152" s="63" t="s">
        <v>49</v>
      </c>
      <c r="M152" s="63" t="s">
        <v>49</v>
      </c>
      <c r="N152" s="63"/>
      <c r="O152" s="63">
        <v>29</v>
      </c>
      <c r="P152" s="63"/>
      <c r="Q152" s="63">
        <v>22</v>
      </c>
      <c r="R152" s="63">
        <v>20</v>
      </c>
      <c r="S152" s="63" t="s">
        <v>328</v>
      </c>
      <c r="T152" s="63">
        <v>25</v>
      </c>
      <c r="U152" s="64" t="s">
        <v>51</v>
      </c>
      <c r="V152" s="64"/>
      <c r="W152" s="61"/>
      <c r="X152" s="61"/>
      <c r="Y152" s="61"/>
      <c r="Z152" s="65" t="s">
        <v>461</v>
      </c>
      <c r="AA152" s="63">
        <v>10</v>
      </c>
      <c r="AB152" s="64"/>
      <c r="AC152" s="64"/>
      <c r="AD152" s="66"/>
      <c r="AE152" s="64"/>
      <c r="AF152" s="67"/>
      <c r="AG152" s="63"/>
      <c r="AH152" s="63"/>
      <c r="AI152" s="63"/>
      <c r="AJ152" s="63"/>
      <c r="AK152" s="63">
        <f>SUM(G152:N152)</f>
        <v>250</v>
      </c>
      <c r="AL152" s="63">
        <f>COUNTA(O152:Y152)</f>
        <v>6</v>
      </c>
      <c r="AM152" s="69">
        <f>1.8*AL152/8</f>
        <v>1.35</v>
      </c>
      <c r="AN152" s="69">
        <f>1.9*AK152/765</f>
        <v>0.62091503267973858</v>
      </c>
      <c r="AO152" s="68">
        <f>AA152</f>
        <v>10</v>
      </c>
      <c r="AP152" s="63">
        <v>16.25</v>
      </c>
      <c r="AQ152" s="63"/>
      <c r="AR152" s="70">
        <f>AM152+AN152+AO152+(AP152/10)+(AQ152/5)</f>
        <v>13.595915032679738</v>
      </c>
      <c r="AS152" s="63"/>
      <c r="AT152" s="63"/>
      <c r="AZ152" s="35"/>
      <c r="BA152" s="35"/>
      <c r="BB152" s="35"/>
      <c r="BC152" s="35"/>
      <c r="BD152" s="40"/>
      <c r="BE152" s="35"/>
      <c r="BF152" s="35"/>
      <c r="BG152" s="35"/>
      <c r="BH152" s="35"/>
      <c r="BI152" s="35"/>
      <c r="BJ152" s="35"/>
      <c r="BK152" s="35"/>
      <c r="BL152" s="35"/>
      <c r="BM152" s="35"/>
      <c r="BN152" s="35"/>
      <c r="BO152" s="35"/>
      <c r="BP152" s="35"/>
      <c r="BQ152" s="35"/>
      <c r="BR152" s="35"/>
      <c r="BS152" s="35"/>
    </row>
    <row r="153" spans="1:71" ht="24.95" customHeight="1">
      <c r="A153" s="58">
        <v>152</v>
      </c>
      <c r="B153" s="59"/>
      <c r="C153" s="60" t="s">
        <v>462</v>
      </c>
      <c r="D153" s="64"/>
      <c r="E153" s="61"/>
      <c r="F153" s="62" t="s">
        <v>441</v>
      </c>
      <c r="G153" s="61" t="s">
        <v>49</v>
      </c>
      <c r="H153" s="61" t="s">
        <v>49</v>
      </c>
      <c r="I153" s="63" t="s">
        <v>49</v>
      </c>
      <c r="J153" s="63" t="s">
        <v>49</v>
      </c>
      <c r="K153" s="63" t="s">
        <v>49</v>
      </c>
      <c r="L153" s="63" t="s">
        <v>49</v>
      </c>
      <c r="M153" s="63" t="s">
        <v>49</v>
      </c>
      <c r="N153" s="63"/>
      <c r="O153" s="63">
        <v>29</v>
      </c>
      <c r="P153" s="63"/>
      <c r="Q153" s="63">
        <v>22</v>
      </c>
      <c r="R153" s="63"/>
      <c r="S153" s="63"/>
      <c r="T153" s="63"/>
      <c r="U153" s="64"/>
      <c r="V153" s="64"/>
      <c r="W153" s="61"/>
      <c r="X153" s="61"/>
      <c r="Y153" s="61"/>
      <c r="Z153" s="71"/>
      <c r="AA153" s="63"/>
      <c r="AB153" s="64"/>
      <c r="AC153" s="64"/>
      <c r="AD153" s="66"/>
      <c r="AE153" s="64"/>
      <c r="AF153" s="67"/>
      <c r="AG153" s="63"/>
      <c r="AH153" s="63"/>
      <c r="AI153" s="63"/>
      <c r="AJ153" s="63"/>
      <c r="AK153" s="63">
        <f>SUM(G153:N153)</f>
        <v>0</v>
      </c>
      <c r="AL153" s="63">
        <f>COUNTA(O153:Y153)</f>
        <v>2</v>
      </c>
      <c r="AM153" s="69">
        <f>1.8*AL153/8</f>
        <v>0.45</v>
      </c>
      <c r="AN153" s="69">
        <f>1.9*AK153/765</f>
        <v>0</v>
      </c>
      <c r="AO153" s="68">
        <f>AA153</f>
        <v>0</v>
      </c>
      <c r="AP153" s="63"/>
      <c r="AQ153" s="63"/>
      <c r="AR153" s="70">
        <f>AM153+AN153+AO153+(AP153/10)+(AQ153/5)</f>
        <v>0.45</v>
      </c>
      <c r="AS153" s="63"/>
      <c r="AT153" s="63"/>
      <c r="AZ153" s="35"/>
      <c r="BA153" s="35"/>
      <c r="BB153" s="35"/>
      <c r="BC153" s="35"/>
      <c r="BD153" s="40"/>
      <c r="BE153" s="35"/>
      <c r="BF153" s="35"/>
      <c r="BG153" s="35"/>
      <c r="BH153" s="35"/>
      <c r="BI153" s="35"/>
      <c r="BJ153" s="35"/>
      <c r="BK153" s="35"/>
      <c r="BL153" s="35"/>
      <c r="BM153" s="35"/>
      <c r="BN153" s="35"/>
      <c r="BO153" s="35"/>
      <c r="BP153" s="35"/>
      <c r="BQ153" s="35"/>
      <c r="BR153" s="35"/>
      <c r="BS153" s="35"/>
    </row>
    <row r="154" spans="1:71" ht="24.95" customHeight="1">
      <c r="A154" s="58">
        <v>153</v>
      </c>
      <c r="B154" s="59"/>
      <c r="C154" s="60" t="s">
        <v>463</v>
      </c>
      <c r="D154" s="64"/>
      <c r="E154" s="61"/>
      <c r="F154" s="62" t="s">
        <v>441</v>
      </c>
      <c r="G154" s="61" t="s">
        <v>49</v>
      </c>
      <c r="H154" s="61" t="s">
        <v>49</v>
      </c>
      <c r="I154" s="63" t="s">
        <v>49</v>
      </c>
      <c r="J154" s="63" t="s">
        <v>49</v>
      </c>
      <c r="K154" s="63" t="s">
        <v>49</v>
      </c>
      <c r="L154" s="63" t="s">
        <v>49</v>
      </c>
      <c r="M154" s="63" t="s">
        <v>49</v>
      </c>
      <c r="N154" s="63"/>
      <c r="O154" s="63">
        <v>29</v>
      </c>
      <c r="P154" s="63"/>
      <c r="Q154" s="63"/>
      <c r="R154" s="63"/>
      <c r="S154" s="63"/>
      <c r="T154" s="63"/>
      <c r="U154" s="64"/>
      <c r="V154" s="64"/>
      <c r="W154" s="61"/>
      <c r="X154" s="61"/>
      <c r="Y154" s="61"/>
      <c r="Z154" s="65"/>
      <c r="AA154" s="63"/>
      <c r="AB154" s="64"/>
      <c r="AC154" s="64"/>
      <c r="AD154" s="66"/>
      <c r="AE154" s="64"/>
      <c r="AF154" s="67"/>
      <c r="AG154" s="63"/>
      <c r="AH154" s="63"/>
      <c r="AI154" s="63"/>
      <c r="AJ154" s="63"/>
      <c r="AK154" s="63">
        <f>SUM(G154:N154)</f>
        <v>0</v>
      </c>
      <c r="AL154" s="63">
        <f>COUNTA(O154:Y154)</f>
        <v>1</v>
      </c>
      <c r="AM154" s="69">
        <f>1.8*AL154/8</f>
        <v>0.22500000000000001</v>
      </c>
      <c r="AN154" s="69">
        <f>1.9*AK154/765</f>
        <v>0</v>
      </c>
      <c r="AO154" s="68">
        <f>AA154</f>
        <v>0</v>
      </c>
      <c r="AP154" s="63"/>
      <c r="AQ154" s="63"/>
      <c r="AR154" s="70">
        <f>AM154+AN154+AO154+(AP154/10)+(AQ154/5)</f>
        <v>0.22500000000000001</v>
      </c>
      <c r="AS154" s="63"/>
      <c r="AT154" s="63"/>
      <c r="AZ154" s="35"/>
      <c r="BA154" s="35"/>
      <c r="BB154" s="35"/>
      <c r="BC154" s="35"/>
      <c r="BD154" s="40"/>
      <c r="BE154" s="35"/>
      <c r="BF154" s="35"/>
      <c r="BG154" s="35"/>
      <c r="BH154" s="35"/>
      <c r="BI154" s="35"/>
      <c r="BJ154" s="35"/>
      <c r="BK154" s="35"/>
      <c r="BL154" s="35"/>
      <c r="BM154" s="35"/>
      <c r="BN154" s="35"/>
      <c r="BO154" s="35"/>
      <c r="BP154" s="35"/>
      <c r="BQ154" s="35"/>
      <c r="BR154" s="35"/>
      <c r="BS154" s="35"/>
    </row>
    <row r="155" spans="1:71" ht="24.95" customHeight="1">
      <c r="A155" s="58">
        <v>154</v>
      </c>
      <c r="B155" s="59">
        <v>402820344</v>
      </c>
      <c r="C155" s="60" t="s">
        <v>464</v>
      </c>
      <c r="D155" s="64"/>
      <c r="E155" s="61"/>
      <c r="F155" s="62" t="s">
        <v>441</v>
      </c>
      <c r="G155" s="61">
        <v>95</v>
      </c>
      <c r="H155" s="61">
        <v>100</v>
      </c>
      <c r="I155" s="63">
        <v>100</v>
      </c>
      <c r="J155" s="63">
        <v>70</v>
      </c>
      <c r="K155" s="63" t="s">
        <v>41</v>
      </c>
      <c r="L155" s="63" t="s">
        <v>49</v>
      </c>
      <c r="M155" s="63" t="s">
        <v>49</v>
      </c>
      <c r="N155" s="63"/>
      <c r="O155" s="63"/>
      <c r="P155" s="63"/>
      <c r="Q155" s="63">
        <v>22</v>
      </c>
      <c r="R155" s="63" t="s">
        <v>434</v>
      </c>
      <c r="S155" s="63" t="s">
        <v>328</v>
      </c>
      <c r="T155" s="63">
        <v>25</v>
      </c>
      <c r="U155" s="64" t="s">
        <v>51</v>
      </c>
      <c r="V155" s="64"/>
      <c r="W155" s="61"/>
      <c r="X155" s="61"/>
      <c r="Y155" s="61"/>
      <c r="Z155" s="65" t="s">
        <v>265</v>
      </c>
      <c r="AA155" s="63">
        <v>9.9</v>
      </c>
      <c r="AB155" s="64"/>
      <c r="AC155" s="64"/>
      <c r="AD155" s="66"/>
      <c r="AE155" s="64"/>
      <c r="AF155" s="67"/>
      <c r="AG155" s="63"/>
      <c r="AH155" s="63"/>
      <c r="AI155" s="63"/>
      <c r="AJ155" s="63"/>
      <c r="AK155" s="63">
        <f>SUM(G155:N155)</f>
        <v>365</v>
      </c>
      <c r="AL155" s="63">
        <f>COUNTA(O155:Y155)</f>
        <v>5</v>
      </c>
      <c r="AM155" s="69">
        <f>1.8*AL155/8</f>
        <v>1.125</v>
      </c>
      <c r="AN155" s="69">
        <f>1.9*AK155/765</f>
        <v>0.9065359477124183</v>
      </c>
      <c r="AO155" s="68">
        <f>AA155</f>
        <v>9.9</v>
      </c>
      <c r="AP155" s="63">
        <v>12.5</v>
      </c>
      <c r="AQ155" s="63"/>
      <c r="AR155" s="70">
        <f>AM155+AN155+AO155+(AP155/10)+(AQ155/5)</f>
        <v>13.181535947712419</v>
      </c>
      <c r="AS155" s="63"/>
      <c r="AT155" s="63"/>
      <c r="AZ155" s="35"/>
      <c r="BA155" s="35"/>
      <c r="BB155" s="35"/>
      <c r="BC155" s="35"/>
      <c r="BD155" s="40"/>
      <c r="BE155" s="35"/>
      <c r="BF155" s="35"/>
      <c r="BG155" s="35"/>
      <c r="BH155" s="35"/>
      <c r="BI155" s="35"/>
      <c r="BJ155" s="35"/>
      <c r="BK155" s="35"/>
      <c r="BL155" s="35"/>
      <c r="BM155" s="35"/>
      <c r="BN155" s="35"/>
      <c r="BO155" s="35"/>
      <c r="BP155" s="35"/>
      <c r="BQ155" s="35"/>
      <c r="BR155" s="35"/>
      <c r="BS155" s="35"/>
    </row>
    <row r="156" spans="1:71" ht="24.95" customHeight="1">
      <c r="A156" s="58">
        <v>155</v>
      </c>
      <c r="B156" s="59">
        <v>403820394</v>
      </c>
      <c r="C156" s="60" t="s">
        <v>465</v>
      </c>
      <c r="D156" s="64"/>
      <c r="E156" s="61"/>
      <c r="F156" s="62" t="s">
        <v>441</v>
      </c>
      <c r="G156" s="61">
        <v>35</v>
      </c>
      <c r="H156" s="61">
        <v>90</v>
      </c>
      <c r="I156" s="63">
        <v>65</v>
      </c>
      <c r="J156" s="63">
        <v>70</v>
      </c>
      <c r="K156" s="63">
        <v>99</v>
      </c>
      <c r="L156" s="63" t="s">
        <v>49</v>
      </c>
      <c r="M156" s="63" t="s">
        <v>49</v>
      </c>
      <c r="N156" s="63"/>
      <c r="O156" s="63">
        <v>29</v>
      </c>
      <c r="P156" s="63"/>
      <c r="Q156" s="63"/>
      <c r="R156" s="63" t="s">
        <v>327</v>
      </c>
      <c r="S156" s="63" t="s">
        <v>328</v>
      </c>
      <c r="T156" s="63">
        <v>25</v>
      </c>
      <c r="U156" s="64" t="s">
        <v>51</v>
      </c>
      <c r="V156" s="64"/>
      <c r="W156" s="61"/>
      <c r="X156" s="61"/>
      <c r="Y156" s="61"/>
      <c r="Z156" s="65" t="s">
        <v>466</v>
      </c>
      <c r="AA156" s="63" t="s">
        <v>467</v>
      </c>
      <c r="AB156" s="64"/>
      <c r="AC156" s="64"/>
      <c r="AD156" s="66"/>
      <c r="AE156" s="64"/>
      <c r="AF156" s="67"/>
      <c r="AG156" s="63"/>
      <c r="AH156" s="63"/>
      <c r="AI156" s="63"/>
      <c r="AJ156" s="63"/>
      <c r="AK156" s="63">
        <f>SUM(G156:N156)</f>
        <v>359</v>
      </c>
      <c r="AL156" s="63">
        <f>COUNTA(O156:Y156)</f>
        <v>5</v>
      </c>
      <c r="AM156" s="69">
        <f>1.8*AL156/8</f>
        <v>1.125</v>
      </c>
      <c r="AN156" s="69">
        <f>1.9*AK156/765</f>
        <v>0.89163398692810458</v>
      </c>
      <c r="AO156" s="68"/>
      <c r="AP156" s="63">
        <v>17.75</v>
      </c>
      <c r="AQ156" s="63"/>
      <c r="AR156" s="70">
        <f>AM156+AN156+AO156+(AP156/10)+(AQ156/5)</f>
        <v>3.7916339869281046</v>
      </c>
      <c r="AS156" s="63"/>
      <c r="AT156" s="63"/>
      <c r="AZ156" s="35"/>
      <c r="BA156" s="35"/>
      <c r="BB156" s="35"/>
      <c r="BC156" s="35"/>
      <c r="BD156" s="40"/>
      <c r="BE156" s="35"/>
      <c r="BF156" s="35"/>
      <c r="BG156" s="35"/>
      <c r="BH156" s="35"/>
      <c r="BI156" s="35"/>
      <c r="BJ156" s="35"/>
      <c r="BK156" s="35"/>
      <c r="BL156" s="35"/>
      <c r="BM156" s="35"/>
      <c r="BN156" s="35"/>
      <c r="BO156" s="35"/>
      <c r="BP156" s="35"/>
      <c r="BQ156" s="35"/>
      <c r="BR156" s="35"/>
      <c r="BS156" s="35"/>
    </row>
    <row r="157" spans="1:71" ht="24.95" customHeight="1">
      <c r="A157" s="58">
        <v>156</v>
      </c>
      <c r="B157" s="59">
        <v>402436287</v>
      </c>
      <c r="C157" s="60" t="s">
        <v>468</v>
      </c>
      <c r="D157" s="64"/>
      <c r="E157" s="61"/>
      <c r="F157" s="62" t="s">
        <v>441</v>
      </c>
      <c r="G157" s="61" t="s">
        <v>41</v>
      </c>
      <c r="H157" s="61" t="s">
        <v>41</v>
      </c>
      <c r="I157" s="63">
        <v>100</v>
      </c>
      <c r="J157" s="63">
        <v>90</v>
      </c>
      <c r="K157" s="71" t="s">
        <v>41</v>
      </c>
      <c r="L157" s="71"/>
      <c r="M157" s="71"/>
      <c r="N157" s="63"/>
      <c r="O157" s="63"/>
      <c r="P157" s="63"/>
      <c r="Q157" s="63"/>
      <c r="R157" s="63"/>
      <c r="S157" s="63" t="s">
        <v>328</v>
      </c>
      <c r="T157" s="63">
        <v>25</v>
      </c>
      <c r="U157" s="64"/>
      <c r="V157" s="64"/>
      <c r="W157" s="61"/>
      <c r="X157" s="61"/>
      <c r="Y157" s="61"/>
      <c r="Z157" s="65" t="s">
        <v>265</v>
      </c>
      <c r="AA157" s="63"/>
      <c r="AB157" s="64"/>
      <c r="AC157" s="64"/>
      <c r="AD157" s="66"/>
      <c r="AE157" s="64"/>
      <c r="AF157" s="67"/>
      <c r="AG157" s="63"/>
      <c r="AH157" s="63"/>
      <c r="AI157" s="63"/>
      <c r="AJ157" s="63"/>
      <c r="AK157" s="63">
        <f>SUM(G157:N157)</f>
        <v>190</v>
      </c>
      <c r="AL157" s="63">
        <f>COUNTA(O157:Y157)</f>
        <v>2</v>
      </c>
      <c r="AM157" s="69">
        <f>1.8*AL157/8</f>
        <v>0.45</v>
      </c>
      <c r="AN157" s="69">
        <f>1.9*AK157/765</f>
        <v>0.4718954248366013</v>
      </c>
      <c r="AO157" s="68">
        <f>AA157</f>
        <v>0</v>
      </c>
      <c r="AP157" s="63"/>
      <c r="AQ157" s="63"/>
      <c r="AR157" s="70">
        <f>AM157+AN157+AO157+(AP157/10)+(AQ157/5)</f>
        <v>0.92189542483660136</v>
      </c>
      <c r="AS157" s="63"/>
      <c r="AT157" s="63"/>
      <c r="AZ157" s="36"/>
      <c r="BA157" s="36"/>
      <c r="BB157" s="36"/>
      <c r="BC157" s="36"/>
      <c r="BD157" s="23"/>
      <c r="BE157" s="35"/>
      <c r="BF157" s="35"/>
      <c r="BG157" s="35"/>
      <c r="BH157" s="35"/>
      <c r="BI157" s="35"/>
      <c r="BJ157" s="35"/>
      <c r="BK157" s="35"/>
      <c r="BL157" s="35"/>
      <c r="BM157" s="35"/>
      <c r="BN157" s="35"/>
      <c r="BO157" s="35"/>
      <c r="BP157" s="35"/>
      <c r="BQ157" s="35"/>
      <c r="BR157" s="35"/>
      <c r="BS157" s="35"/>
    </row>
    <row r="158" spans="1:71" ht="24.95" customHeight="1">
      <c r="A158" s="58">
        <v>157</v>
      </c>
      <c r="B158" s="59">
        <v>403820216</v>
      </c>
      <c r="C158" s="60" t="s">
        <v>469</v>
      </c>
      <c r="D158" s="64"/>
      <c r="E158" s="61"/>
      <c r="F158" s="62" t="s">
        <v>441</v>
      </c>
      <c r="G158" s="61" t="s">
        <v>49</v>
      </c>
      <c r="H158" s="61" t="s">
        <v>49</v>
      </c>
      <c r="I158" s="63" t="s">
        <v>49</v>
      </c>
      <c r="J158" s="63" t="s">
        <v>49</v>
      </c>
      <c r="K158" s="63" t="s">
        <v>49</v>
      </c>
      <c r="L158" s="63" t="s">
        <v>49</v>
      </c>
      <c r="M158" s="63" t="s">
        <v>49</v>
      </c>
      <c r="N158" s="63"/>
      <c r="O158" s="63">
        <v>29</v>
      </c>
      <c r="P158" s="63"/>
      <c r="Q158" s="63">
        <v>22</v>
      </c>
      <c r="R158" s="63"/>
      <c r="S158" s="63"/>
      <c r="T158" s="63"/>
      <c r="U158" s="64"/>
      <c r="V158" s="64"/>
      <c r="W158" s="61"/>
      <c r="X158" s="61"/>
      <c r="Y158" s="61"/>
      <c r="Z158" s="65"/>
      <c r="AA158" s="63"/>
      <c r="AB158" s="64"/>
      <c r="AC158" s="64"/>
      <c r="AD158" s="66"/>
      <c r="AE158" s="64"/>
      <c r="AF158" s="67"/>
      <c r="AG158" s="63"/>
      <c r="AH158" s="63"/>
      <c r="AI158" s="63"/>
      <c r="AJ158" s="63"/>
      <c r="AK158" s="63">
        <f>SUM(G158:N158)</f>
        <v>0</v>
      </c>
      <c r="AL158" s="63">
        <f>COUNTA(O158:Y158)</f>
        <v>2</v>
      </c>
      <c r="AM158" s="69">
        <f>1.8*AL158/8</f>
        <v>0.45</v>
      </c>
      <c r="AN158" s="69">
        <f>1.9*AK158/765</f>
        <v>0</v>
      </c>
      <c r="AO158" s="68">
        <f>AA158</f>
        <v>0</v>
      </c>
      <c r="AP158" s="63"/>
      <c r="AQ158" s="63"/>
      <c r="AR158" s="70">
        <f>AM158+AN158+AO158+(AP158/10)+(AQ158/5)</f>
        <v>0.45</v>
      </c>
      <c r="AS158" s="63"/>
      <c r="AT158" s="63"/>
      <c r="AZ158" s="35"/>
      <c r="BA158" s="35"/>
      <c r="BB158" s="35"/>
      <c r="BC158" s="35"/>
      <c r="BD158" s="40"/>
      <c r="BE158" s="35"/>
      <c r="BF158" s="35"/>
      <c r="BG158" s="35"/>
      <c r="BH158" s="35"/>
      <c r="BI158" s="35"/>
      <c r="BJ158" s="35"/>
      <c r="BK158" s="35"/>
      <c r="BL158" s="35"/>
      <c r="BM158" s="35"/>
      <c r="BN158" s="35"/>
      <c r="BO158" s="35"/>
      <c r="BP158" s="35"/>
      <c r="BQ158" s="35"/>
      <c r="BR158" s="35"/>
      <c r="BS158" s="35"/>
    </row>
    <row r="159" spans="1:71" ht="24.95" customHeight="1">
      <c r="A159" s="58">
        <v>158</v>
      </c>
      <c r="B159" s="59">
        <v>403204514</v>
      </c>
      <c r="C159" s="60" t="s">
        <v>470</v>
      </c>
      <c r="D159" s="64"/>
      <c r="E159" s="61"/>
      <c r="F159" s="62" t="s">
        <v>441</v>
      </c>
      <c r="G159" s="61" t="s">
        <v>49</v>
      </c>
      <c r="H159" s="61" t="s">
        <v>49</v>
      </c>
      <c r="I159" s="63" t="s">
        <v>49</v>
      </c>
      <c r="J159" s="63" t="s">
        <v>49</v>
      </c>
      <c r="K159" s="63" t="s">
        <v>49</v>
      </c>
      <c r="L159" s="63" t="s">
        <v>49</v>
      </c>
      <c r="M159" s="63" t="s">
        <v>49</v>
      </c>
      <c r="N159" s="63"/>
      <c r="O159" s="63">
        <v>29</v>
      </c>
      <c r="P159" s="63"/>
      <c r="Q159" s="63">
        <v>22</v>
      </c>
      <c r="R159" s="63"/>
      <c r="S159" s="63"/>
      <c r="T159" s="63"/>
      <c r="U159" s="64"/>
      <c r="V159" s="64"/>
      <c r="W159" s="61"/>
      <c r="X159" s="61"/>
      <c r="Y159" s="61"/>
      <c r="Z159" s="65"/>
      <c r="AA159" s="63"/>
      <c r="AB159" s="64"/>
      <c r="AC159" s="64"/>
      <c r="AD159" s="66"/>
      <c r="AE159" s="64"/>
      <c r="AF159" s="67"/>
      <c r="AG159" s="63"/>
      <c r="AH159" s="63"/>
      <c r="AI159" s="63"/>
      <c r="AJ159" s="63"/>
      <c r="AK159" s="63">
        <f>SUM(G159:N159)</f>
        <v>0</v>
      </c>
      <c r="AL159" s="63">
        <f>COUNTA(O159:Y159)</f>
        <v>2</v>
      </c>
      <c r="AM159" s="69">
        <f>1.8*AL159/8</f>
        <v>0.45</v>
      </c>
      <c r="AN159" s="69">
        <f>1.9*AK159/765</f>
        <v>0</v>
      </c>
      <c r="AO159" s="68">
        <f>AA159</f>
        <v>0</v>
      </c>
      <c r="AP159" s="63"/>
      <c r="AQ159" s="63"/>
      <c r="AR159" s="70">
        <f>AM159+AN159+AO159+(AP159/10)+(AQ159/5)</f>
        <v>0.45</v>
      </c>
      <c r="AS159" s="63"/>
      <c r="AT159" s="63"/>
      <c r="AZ159" s="35"/>
      <c r="BA159" s="35"/>
      <c r="BB159" s="35"/>
      <c r="BC159" s="35"/>
      <c r="BD159" s="40"/>
      <c r="BE159" s="35"/>
      <c r="BF159" s="35"/>
      <c r="BG159" s="35"/>
      <c r="BH159" s="35"/>
      <c r="BI159" s="35"/>
      <c r="BJ159" s="35"/>
      <c r="BK159" s="35"/>
      <c r="BL159" s="35"/>
      <c r="BM159" s="35"/>
      <c r="BN159" s="35"/>
      <c r="BO159" s="35"/>
      <c r="BP159" s="35"/>
      <c r="BQ159" s="35"/>
      <c r="BR159" s="35"/>
      <c r="BS159" s="35"/>
    </row>
    <row r="160" spans="1:71" ht="24.95" customHeight="1">
      <c r="A160" s="58">
        <v>159</v>
      </c>
      <c r="B160" s="59">
        <v>403725042</v>
      </c>
      <c r="C160" s="60" t="s">
        <v>471</v>
      </c>
      <c r="D160" s="64"/>
      <c r="E160" s="61"/>
      <c r="F160" s="62" t="s">
        <v>441</v>
      </c>
      <c r="G160" s="61">
        <v>65</v>
      </c>
      <c r="H160" s="61" t="s">
        <v>41</v>
      </c>
      <c r="I160" s="63">
        <v>100</v>
      </c>
      <c r="J160" s="63">
        <v>40</v>
      </c>
      <c r="K160" s="63">
        <v>99</v>
      </c>
      <c r="L160" s="63" t="s">
        <v>49</v>
      </c>
      <c r="M160" s="63" t="s">
        <v>49</v>
      </c>
      <c r="N160" s="63"/>
      <c r="O160" s="63">
        <v>29</v>
      </c>
      <c r="P160" s="63"/>
      <c r="Q160" s="63">
        <v>22</v>
      </c>
      <c r="R160" s="63" t="s">
        <v>72</v>
      </c>
      <c r="S160" s="63" t="s">
        <v>328</v>
      </c>
      <c r="T160" s="63">
        <v>24</v>
      </c>
      <c r="U160" s="64" t="s">
        <v>51</v>
      </c>
      <c r="V160" s="64"/>
      <c r="W160" s="61"/>
      <c r="X160" s="61"/>
      <c r="Y160" s="61"/>
      <c r="Z160" s="72" t="s">
        <v>472</v>
      </c>
      <c r="AA160" s="63">
        <v>10</v>
      </c>
      <c r="AB160" s="64"/>
      <c r="AC160" s="64"/>
      <c r="AD160" s="66"/>
      <c r="AE160" s="64"/>
      <c r="AF160" s="67"/>
      <c r="AG160" s="63"/>
      <c r="AH160" s="63"/>
      <c r="AI160" s="63"/>
      <c r="AJ160" s="63"/>
      <c r="AK160" s="63">
        <f>SUM(G160:N160)</f>
        <v>304</v>
      </c>
      <c r="AL160" s="63">
        <f>COUNTA(O160:Y160)</f>
        <v>6</v>
      </c>
      <c r="AM160" s="69">
        <f>1.8*AL160/8</f>
        <v>1.35</v>
      </c>
      <c r="AN160" s="69">
        <f>1.9*AK160/765</f>
        <v>0.75503267973856214</v>
      </c>
      <c r="AO160" s="68">
        <f>AA160</f>
        <v>10</v>
      </c>
      <c r="AP160" s="63">
        <v>5.25</v>
      </c>
      <c r="AQ160" s="63"/>
      <c r="AR160" s="70">
        <f>AM160+AN160+AO160+(AP160/10)+(AQ160/5)</f>
        <v>12.630032679738562</v>
      </c>
      <c r="AS160" s="63"/>
      <c r="AT160" s="63"/>
      <c r="AZ160" s="35"/>
      <c r="BA160" s="35"/>
      <c r="BB160" s="35"/>
      <c r="BC160" s="35"/>
      <c r="BD160" s="40"/>
      <c r="BE160" s="35"/>
      <c r="BF160" s="35"/>
      <c r="BG160" s="35"/>
      <c r="BH160" s="35"/>
      <c r="BI160" s="35"/>
      <c r="BJ160" s="35"/>
      <c r="BK160" s="35"/>
      <c r="BL160" s="35"/>
      <c r="BM160" s="35"/>
      <c r="BN160" s="35"/>
      <c r="BO160" s="35"/>
      <c r="BP160" s="35"/>
      <c r="BQ160" s="35"/>
      <c r="BR160" s="35"/>
      <c r="BS160" s="35"/>
    </row>
    <row r="161" spans="1:71" ht="24.95" customHeight="1">
      <c r="A161" s="58">
        <v>160</v>
      </c>
      <c r="B161" s="59" t="e">
        <f>#REF!</f>
        <v>#REF!</v>
      </c>
      <c r="C161" s="60" t="s">
        <v>473</v>
      </c>
      <c r="D161" s="64"/>
      <c r="E161" s="61"/>
      <c r="F161" s="62" t="s">
        <v>441</v>
      </c>
      <c r="G161" s="61" t="s">
        <v>49</v>
      </c>
      <c r="H161" s="61" t="s">
        <v>49</v>
      </c>
      <c r="I161" s="63" t="s">
        <v>49</v>
      </c>
      <c r="J161" s="63" t="s">
        <v>49</v>
      </c>
      <c r="K161" s="63" t="s">
        <v>49</v>
      </c>
      <c r="L161" s="72" t="s">
        <v>49</v>
      </c>
      <c r="M161" s="72" t="s">
        <v>49</v>
      </c>
      <c r="N161" s="63"/>
      <c r="O161" s="63">
        <v>29</v>
      </c>
      <c r="P161" s="63"/>
      <c r="Q161" s="63">
        <v>22</v>
      </c>
      <c r="R161" s="63"/>
      <c r="S161" s="63"/>
      <c r="T161" s="63"/>
      <c r="U161" s="64"/>
      <c r="V161" s="64"/>
      <c r="W161" s="61"/>
      <c r="X161" s="61"/>
      <c r="Y161" s="61"/>
      <c r="Z161" s="65"/>
      <c r="AA161" s="63"/>
      <c r="AB161" s="64"/>
      <c r="AC161" s="64"/>
      <c r="AD161" s="66"/>
      <c r="AE161" s="64"/>
      <c r="AF161" s="67"/>
      <c r="AG161" s="63"/>
      <c r="AH161" s="63"/>
      <c r="AI161" s="63"/>
      <c r="AJ161" s="63"/>
      <c r="AK161" s="63">
        <f>SUM(G161:N161)</f>
        <v>0</v>
      </c>
      <c r="AL161" s="63">
        <f>COUNTA(O161:Y161)</f>
        <v>2</v>
      </c>
      <c r="AM161" s="69">
        <f>1.8*AL161/8</f>
        <v>0.45</v>
      </c>
      <c r="AN161" s="69">
        <f>1.9*AK161/765</f>
        <v>0</v>
      </c>
      <c r="AO161" s="68">
        <f>AA161</f>
        <v>0</v>
      </c>
      <c r="AP161" s="63"/>
      <c r="AQ161" s="63"/>
      <c r="AR161" s="70">
        <f>AM161+AN161+AO161+(AP161/10)+(AQ161/5)</f>
        <v>0.45</v>
      </c>
      <c r="AS161" s="63"/>
      <c r="AT161" s="63"/>
      <c r="AZ161" s="35"/>
      <c r="BA161" s="35"/>
      <c r="BB161" s="35"/>
      <c r="BC161" s="35"/>
      <c r="BD161" s="40"/>
      <c r="BE161" s="35"/>
      <c r="BF161" s="35"/>
      <c r="BG161" s="35"/>
      <c r="BH161" s="35"/>
      <c r="BI161" s="35"/>
      <c r="BJ161" s="35"/>
      <c r="BK161" s="35"/>
      <c r="BL161" s="35"/>
      <c r="BM161" s="35"/>
      <c r="BN161" s="35"/>
      <c r="BO161" s="35"/>
      <c r="BP161" s="35"/>
      <c r="BQ161" s="35"/>
      <c r="BR161" s="35"/>
      <c r="BS161" s="35"/>
    </row>
    <row r="162" spans="1:71" ht="24.95" customHeight="1">
      <c r="A162" s="58">
        <v>161</v>
      </c>
      <c r="B162" s="59">
        <v>403203430</v>
      </c>
      <c r="C162" s="60" t="s">
        <v>474</v>
      </c>
      <c r="D162" s="64"/>
      <c r="E162" s="61"/>
      <c r="F162" s="62" t="s">
        <v>441</v>
      </c>
      <c r="G162" s="61" t="s">
        <v>49</v>
      </c>
      <c r="H162" s="61" t="s">
        <v>49</v>
      </c>
      <c r="I162" s="63" t="s">
        <v>49</v>
      </c>
      <c r="J162" s="63" t="s">
        <v>49</v>
      </c>
      <c r="K162" s="63" t="s">
        <v>49</v>
      </c>
      <c r="L162" s="72" t="s">
        <v>49</v>
      </c>
      <c r="M162" s="72" t="s">
        <v>49</v>
      </c>
      <c r="N162" s="63"/>
      <c r="O162" s="63">
        <v>29</v>
      </c>
      <c r="P162" s="63"/>
      <c r="Q162" s="63"/>
      <c r="R162" s="63"/>
      <c r="S162" s="63"/>
      <c r="T162" s="63"/>
      <c r="U162" s="64"/>
      <c r="V162" s="64"/>
      <c r="W162" s="61"/>
      <c r="X162" s="61"/>
      <c r="Y162" s="61"/>
      <c r="Z162" s="65"/>
      <c r="AA162" s="63"/>
      <c r="AB162" s="64"/>
      <c r="AC162" s="64"/>
      <c r="AD162" s="66"/>
      <c r="AE162" s="64"/>
      <c r="AF162" s="67"/>
      <c r="AG162" s="63"/>
      <c r="AH162" s="63"/>
      <c r="AI162" s="63"/>
      <c r="AJ162" s="63"/>
      <c r="AK162" s="63">
        <f>SUM(G162:N162)</f>
        <v>0</v>
      </c>
      <c r="AL162" s="63">
        <f>COUNTA(O162:Y162)</f>
        <v>1</v>
      </c>
      <c r="AM162" s="69">
        <f>1.8*AL162/8</f>
        <v>0.22500000000000001</v>
      </c>
      <c r="AN162" s="69">
        <f>1.9*AK162/765</f>
        <v>0</v>
      </c>
      <c r="AO162" s="68">
        <f>AA162</f>
        <v>0</v>
      </c>
      <c r="AP162" s="63"/>
      <c r="AQ162" s="63"/>
      <c r="AR162" s="70">
        <f>AM162+AN162+AO162+(AP162/10)+(AQ162/5)</f>
        <v>0.22500000000000001</v>
      </c>
      <c r="AS162" s="63"/>
      <c r="AT162" s="63"/>
      <c r="AZ162" s="35"/>
      <c r="BA162" s="35"/>
      <c r="BB162" s="35"/>
      <c r="BC162" s="35"/>
      <c r="BD162" s="40"/>
      <c r="BE162" s="35"/>
      <c r="BF162" s="35"/>
      <c r="BG162" s="35"/>
      <c r="BH162" s="35"/>
      <c r="BI162" s="35"/>
      <c r="BJ162" s="35"/>
      <c r="BK162" s="35"/>
      <c r="BL162" s="35"/>
      <c r="BM162" s="35"/>
      <c r="BN162" s="35"/>
      <c r="BO162" s="35"/>
      <c r="BP162" s="35"/>
      <c r="BQ162" s="35"/>
      <c r="BR162" s="35"/>
      <c r="BS162" s="35"/>
    </row>
    <row r="163" spans="1:71" ht="24.95" customHeight="1">
      <c r="A163" s="58">
        <v>162</v>
      </c>
      <c r="B163" s="59"/>
      <c r="C163" s="60" t="s">
        <v>475</v>
      </c>
      <c r="D163" s="64"/>
      <c r="E163" s="61"/>
      <c r="F163" s="62" t="s">
        <v>441</v>
      </c>
      <c r="G163" s="61" t="s">
        <v>49</v>
      </c>
      <c r="H163" s="61" t="s">
        <v>49</v>
      </c>
      <c r="I163" s="63" t="s">
        <v>49</v>
      </c>
      <c r="J163" s="63" t="s">
        <v>49</v>
      </c>
      <c r="K163" s="72" t="s">
        <v>49</v>
      </c>
      <c r="L163" s="72" t="s">
        <v>49</v>
      </c>
      <c r="M163" s="72" t="s">
        <v>49</v>
      </c>
      <c r="N163" s="63"/>
      <c r="O163" s="63">
        <v>29</v>
      </c>
      <c r="P163" s="63"/>
      <c r="Q163" s="63">
        <v>22</v>
      </c>
      <c r="R163" s="63"/>
      <c r="S163" s="63"/>
      <c r="T163" s="63"/>
      <c r="U163" s="64"/>
      <c r="V163" s="64"/>
      <c r="W163" s="61"/>
      <c r="X163" s="61"/>
      <c r="Y163" s="61"/>
      <c r="Z163" s="65"/>
      <c r="AA163" s="63"/>
      <c r="AB163" s="64"/>
      <c r="AC163" s="64"/>
      <c r="AD163" s="66"/>
      <c r="AE163" s="64"/>
      <c r="AF163" s="67"/>
      <c r="AG163" s="63"/>
      <c r="AH163" s="63"/>
      <c r="AI163" s="63"/>
      <c r="AJ163" s="63"/>
      <c r="AK163" s="63">
        <f>SUM(G163:N163)</f>
        <v>0</v>
      </c>
      <c r="AL163" s="63">
        <f>COUNTA(O163:Y163)</f>
        <v>2</v>
      </c>
      <c r="AM163" s="69">
        <f>1.8*AL163/8</f>
        <v>0.45</v>
      </c>
      <c r="AN163" s="69">
        <f>1.9*AK163/765</f>
        <v>0</v>
      </c>
      <c r="AO163" s="68">
        <f>AA163</f>
        <v>0</v>
      </c>
      <c r="AP163" s="63"/>
      <c r="AQ163" s="63"/>
      <c r="AR163" s="70">
        <f>AM163+AN163+AO163+(AP163/10)+(AQ163/5)</f>
        <v>0.45</v>
      </c>
      <c r="AS163" s="63"/>
      <c r="AT163" s="63"/>
      <c r="AZ163" s="35"/>
      <c r="BA163" s="35"/>
      <c r="BB163" s="35"/>
      <c r="BC163" s="35"/>
      <c r="BD163" s="40"/>
      <c r="BE163" s="35"/>
      <c r="BF163" s="35"/>
      <c r="BG163" s="35"/>
      <c r="BH163" s="35"/>
      <c r="BI163" s="35"/>
      <c r="BJ163" s="35"/>
      <c r="BK163" s="35"/>
      <c r="BL163" s="35"/>
      <c r="BM163" s="35"/>
      <c r="BN163" s="35"/>
      <c r="BO163" s="35"/>
      <c r="BP163" s="35"/>
      <c r="BQ163" s="35"/>
      <c r="BR163" s="35"/>
      <c r="BS163" s="35"/>
    </row>
    <row r="164" spans="1:71" ht="24.95" customHeight="1">
      <c r="A164" s="58">
        <v>163</v>
      </c>
      <c r="B164" s="59">
        <v>403820626</v>
      </c>
      <c r="C164" s="60" t="s">
        <v>476</v>
      </c>
      <c r="D164" s="64"/>
      <c r="E164" s="61"/>
      <c r="F164" s="62" t="s">
        <v>441</v>
      </c>
      <c r="G164" s="61" t="s">
        <v>41</v>
      </c>
      <c r="H164" s="61" t="s">
        <v>41</v>
      </c>
      <c r="I164" s="63">
        <v>100</v>
      </c>
      <c r="J164" s="63" t="s">
        <v>41</v>
      </c>
      <c r="K164" s="72" t="s">
        <v>41</v>
      </c>
      <c r="L164" s="72" t="s">
        <v>49</v>
      </c>
      <c r="M164" s="72" t="s">
        <v>49</v>
      </c>
      <c r="N164" s="63"/>
      <c r="O164" s="63"/>
      <c r="P164" s="63"/>
      <c r="Q164" s="63"/>
      <c r="R164" s="63"/>
      <c r="S164" s="63" t="s">
        <v>328</v>
      </c>
      <c r="T164" s="63"/>
      <c r="U164" s="64"/>
      <c r="V164" s="64"/>
      <c r="W164" s="61"/>
      <c r="X164" s="61"/>
      <c r="Y164" s="61"/>
      <c r="Z164" s="65" t="s">
        <v>477</v>
      </c>
      <c r="AA164" s="63"/>
      <c r="AB164" s="64"/>
      <c r="AC164" s="64"/>
      <c r="AD164" s="66"/>
      <c r="AE164" s="64"/>
      <c r="AF164" s="67"/>
      <c r="AG164" s="63"/>
      <c r="AH164" s="63"/>
      <c r="AI164" s="63"/>
      <c r="AJ164" s="63"/>
      <c r="AK164" s="63">
        <f>SUM(G164:N164)</f>
        <v>100</v>
      </c>
      <c r="AL164" s="63">
        <f>COUNTA(O164:Y164)</f>
        <v>1</v>
      </c>
      <c r="AM164" s="69">
        <f>1.8*AL164/8</f>
        <v>0.22500000000000001</v>
      </c>
      <c r="AN164" s="69">
        <f>1.9*AK164/765</f>
        <v>0.24836601307189543</v>
      </c>
      <c r="AO164" s="68">
        <f>AA164</f>
        <v>0</v>
      </c>
      <c r="AP164" s="63"/>
      <c r="AQ164" s="63"/>
      <c r="AR164" s="70">
        <f>AM164+AN164+AO164+(AP164/10)+(AQ164/5)</f>
        <v>0.47336601307189541</v>
      </c>
      <c r="AS164" s="63"/>
      <c r="AT164" s="63"/>
      <c r="AZ164" s="35"/>
      <c r="BA164" s="35"/>
      <c r="BB164" s="35"/>
      <c r="BC164" s="35"/>
      <c r="BD164" s="40"/>
      <c r="BE164" s="35"/>
      <c r="BF164" s="35"/>
      <c r="BG164" s="35"/>
      <c r="BH164" s="35"/>
      <c r="BI164" s="35"/>
      <c r="BJ164" s="35"/>
      <c r="BK164" s="35"/>
      <c r="BL164" s="35"/>
      <c r="BM164" s="35"/>
      <c r="BN164" s="35"/>
      <c r="BO164" s="35"/>
      <c r="BP164" s="35"/>
      <c r="BQ164" s="35"/>
      <c r="BR164" s="35"/>
      <c r="BS164" s="35"/>
    </row>
    <row r="165" spans="1:71" ht="24.95" customHeight="1">
      <c r="A165" s="78">
        <v>164</v>
      </c>
      <c r="B165" s="79"/>
      <c r="C165" s="80"/>
      <c r="D165" s="81"/>
      <c r="E165" s="82"/>
      <c r="F165" s="62"/>
      <c r="G165" s="61" t="s">
        <v>49</v>
      </c>
      <c r="H165" s="61" t="s">
        <v>49</v>
      </c>
      <c r="I165" s="63" t="s">
        <v>49</v>
      </c>
      <c r="J165" s="63" t="s">
        <v>49</v>
      </c>
      <c r="K165" s="83"/>
      <c r="L165" s="83"/>
      <c r="M165" s="83"/>
      <c r="N165" s="84"/>
      <c r="O165" s="84"/>
      <c r="P165" s="84"/>
      <c r="Q165" s="84"/>
      <c r="R165" s="84"/>
      <c r="S165" s="84"/>
      <c r="T165" s="84"/>
      <c r="U165" s="81"/>
      <c r="V165" s="81"/>
      <c r="W165" s="82"/>
      <c r="X165" s="82"/>
      <c r="Y165" s="82"/>
      <c r="Z165" s="83"/>
      <c r="AA165" s="84"/>
      <c r="AB165" s="81"/>
      <c r="AC165" s="81"/>
      <c r="AD165" s="85"/>
      <c r="AE165" s="81"/>
      <c r="AF165" s="86"/>
      <c r="AG165" s="84"/>
      <c r="AH165" s="84"/>
      <c r="AI165" s="84"/>
      <c r="AJ165" s="84"/>
      <c r="AK165" s="63">
        <f>SUM(G165:N165)</f>
        <v>0</v>
      </c>
      <c r="AL165" s="63">
        <f>COUNTA(O165:Y165)</f>
        <v>0</v>
      </c>
      <c r="AM165" s="69">
        <f>1.8*AL165/8</f>
        <v>0</v>
      </c>
      <c r="AN165" s="69">
        <f>1.9*AK165/765</f>
        <v>0</v>
      </c>
      <c r="AO165" s="68">
        <f>AA165</f>
        <v>0</v>
      </c>
      <c r="AP165" s="84"/>
      <c r="AQ165" s="84"/>
      <c r="AR165" s="70">
        <f>AM165+AN165+AO165+(AP165/10)+(AQ165/5)</f>
        <v>0</v>
      </c>
      <c r="AS165" s="84"/>
      <c r="AT165" s="84"/>
      <c r="AZ165" s="35"/>
      <c r="BA165" s="35"/>
      <c r="BB165" s="35"/>
      <c r="BC165" s="35"/>
      <c r="BD165" s="40"/>
      <c r="BE165" s="35"/>
      <c r="BF165" s="35"/>
      <c r="BG165" s="35"/>
      <c r="BH165" s="35"/>
      <c r="BI165" s="35"/>
      <c r="BJ165" s="35"/>
      <c r="BK165" s="35"/>
      <c r="BL165" s="35"/>
      <c r="BM165" s="35"/>
      <c r="BN165" s="35"/>
      <c r="BO165" s="35"/>
      <c r="BP165" s="35"/>
      <c r="BQ165" s="35"/>
      <c r="BR165" s="35"/>
      <c r="BS165" s="35"/>
    </row>
    <row r="166" spans="1:71" ht="24.95" customHeight="1">
      <c r="A166" s="58">
        <v>165</v>
      </c>
      <c r="B166" s="87"/>
      <c r="C166" s="88"/>
      <c r="D166" s="89"/>
      <c r="E166" s="90"/>
      <c r="F166" s="91"/>
      <c r="G166" s="61" t="s">
        <v>49</v>
      </c>
      <c r="H166" s="61" t="s">
        <v>49</v>
      </c>
      <c r="I166" s="63" t="s">
        <v>49</v>
      </c>
      <c r="J166" s="63" t="s">
        <v>49</v>
      </c>
      <c r="K166" s="92"/>
      <c r="L166" s="92"/>
      <c r="M166" s="92"/>
      <c r="N166" s="93"/>
      <c r="O166" s="93"/>
      <c r="P166" s="93"/>
      <c r="Q166" s="93"/>
      <c r="R166" s="93"/>
      <c r="S166" s="93"/>
      <c r="T166" s="93"/>
      <c r="U166" s="89"/>
      <c r="V166" s="89"/>
      <c r="W166" s="90"/>
      <c r="X166" s="90"/>
      <c r="Y166" s="90"/>
      <c r="Z166" s="92"/>
      <c r="AA166" s="93"/>
      <c r="AB166" s="89"/>
      <c r="AC166" s="89"/>
      <c r="AD166" s="94"/>
      <c r="AE166" s="89"/>
      <c r="AF166" s="95"/>
      <c r="AG166" s="93"/>
      <c r="AH166" s="93"/>
      <c r="AI166" s="93"/>
      <c r="AJ166" s="93"/>
      <c r="AK166" s="63">
        <f>SUM(G166:N166)</f>
        <v>0</v>
      </c>
      <c r="AL166" s="63">
        <f>COUNTA(O166:Y166)</f>
        <v>0</v>
      </c>
      <c r="AM166" s="69">
        <f>1.8*AL166/8</f>
        <v>0</v>
      </c>
      <c r="AN166" s="69">
        <f>1.9*AK166/765</f>
        <v>0</v>
      </c>
      <c r="AO166" s="68">
        <f>AA166</f>
        <v>0</v>
      </c>
      <c r="AP166" s="93"/>
      <c r="AQ166" s="93"/>
      <c r="AR166" s="70">
        <f>AM166+AN166+AO166+(AP166/10)+(AQ166/5)</f>
        <v>0</v>
      </c>
      <c r="AS166" s="93"/>
      <c r="AT166" s="93"/>
      <c r="AZ166" s="35"/>
      <c r="BA166" s="35"/>
      <c r="BB166" s="35"/>
      <c r="BC166" s="35"/>
      <c r="BD166" s="40"/>
      <c r="BE166" s="35"/>
      <c r="BF166" s="35"/>
      <c r="BG166" s="35"/>
      <c r="BH166" s="35"/>
      <c r="BI166" s="35"/>
      <c r="BJ166" s="35"/>
      <c r="BK166" s="35"/>
      <c r="BL166" s="35"/>
      <c r="BM166" s="35"/>
      <c r="BN166" s="35"/>
      <c r="BO166" s="35"/>
      <c r="BP166" s="35"/>
      <c r="BQ166" s="35"/>
      <c r="BR166" s="35"/>
      <c r="BS166" s="35"/>
    </row>
    <row r="167" spans="1:71" ht="24.95" customHeight="1">
      <c r="A167" s="78">
        <v>168</v>
      </c>
      <c r="B167" s="87">
        <v>403201310</v>
      </c>
      <c r="C167" s="88" t="s">
        <v>478</v>
      </c>
      <c r="D167" s="89"/>
      <c r="E167" s="90"/>
      <c r="F167" s="91" t="s">
        <v>345</v>
      </c>
      <c r="G167" s="61">
        <v>0</v>
      </c>
      <c r="H167" s="61" t="s">
        <v>49</v>
      </c>
      <c r="I167" s="63" t="s">
        <v>49</v>
      </c>
      <c r="J167" s="63" t="s">
        <v>49</v>
      </c>
      <c r="K167" s="93" t="s">
        <v>49</v>
      </c>
      <c r="L167" s="93" t="s">
        <v>49</v>
      </c>
      <c r="M167" s="93">
        <v>185</v>
      </c>
      <c r="N167" s="93"/>
      <c r="O167" s="93">
        <v>29</v>
      </c>
      <c r="P167" s="93"/>
      <c r="Q167" s="93">
        <v>12</v>
      </c>
      <c r="R167" s="93"/>
      <c r="S167" s="93"/>
      <c r="T167" s="93">
        <v>25</v>
      </c>
      <c r="U167" s="89" t="s">
        <v>51</v>
      </c>
      <c r="V167" s="89"/>
      <c r="W167" s="90"/>
      <c r="X167" s="90"/>
      <c r="Y167" s="90"/>
      <c r="Z167" s="93" t="s">
        <v>479</v>
      </c>
      <c r="AA167" s="93">
        <v>10</v>
      </c>
      <c r="AB167" s="89"/>
      <c r="AC167" s="89"/>
      <c r="AD167" s="94"/>
      <c r="AE167" s="89"/>
      <c r="AF167" s="95"/>
      <c r="AG167" s="93"/>
      <c r="AH167" s="93"/>
      <c r="AI167" s="93"/>
      <c r="AJ167" s="93"/>
      <c r="AK167" s="63">
        <f>SUM(G167:N167)</f>
        <v>185</v>
      </c>
      <c r="AL167" s="63">
        <f>COUNTA(O167:Y167)</f>
        <v>4</v>
      </c>
      <c r="AM167" s="69">
        <f>1.8*AL167/8</f>
        <v>0.9</v>
      </c>
      <c r="AN167" s="69">
        <f>1.9*AK167/765</f>
        <v>0.45947712418300651</v>
      </c>
      <c r="AO167" s="68">
        <f>AA167</f>
        <v>10</v>
      </c>
      <c r="AP167" s="93"/>
      <c r="AQ167" s="93"/>
      <c r="AR167" s="70">
        <f>AM167+AN167+AO167+(AP167/10)+(AQ167/5)</f>
        <v>11.359477124183007</v>
      </c>
      <c r="AS167" s="93"/>
      <c r="AT167" s="93"/>
      <c r="AZ167" s="35"/>
      <c r="BA167" s="35"/>
      <c r="BB167" s="35"/>
      <c r="BC167" s="35"/>
      <c r="BD167" s="40"/>
      <c r="BE167" s="35"/>
      <c r="BF167" s="35"/>
      <c r="BG167" s="35"/>
      <c r="BH167" s="35"/>
      <c r="BI167" s="35"/>
      <c r="BJ167" s="35"/>
      <c r="BK167" s="35"/>
      <c r="BL167" s="35"/>
      <c r="BM167" s="35"/>
      <c r="BN167" s="35"/>
      <c r="BO167" s="35"/>
      <c r="BP167" s="35"/>
      <c r="BQ167" s="35"/>
      <c r="BR167" s="35"/>
      <c r="BS167" s="35"/>
    </row>
    <row r="168" spans="1:71" ht="24.95" customHeight="1">
      <c r="A168" s="58">
        <v>166</v>
      </c>
      <c r="B168" s="87"/>
      <c r="C168" s="88"/>
      <c r="D168" s="89"/>
      <c r="E168" s="90"/>
      <c r="F168" s="91"/>
      <c r="G168" s="61" t="s">
        <v>49</v>
      </c>
      <c r="H168" s="61" t="s">
        <v>49</v>
      </c>
      <c r="I168" s="63" t="s">
        <v>49</v>
      </c>
      <c r="J168" s="63" t="s">
        <v>49</v>
      </c>
      <c r="K168" s="92"/>
      <c r="L168" s="92"/>
      <c r="M168" s="92"/>
      <c r="N168" s="93"/>
      <c r="O168" s="93"/>
      <c r="P168" s="93"/>
      <c r="Q168" s="93"/>
      <c r="R168" s="93"/>
      <c r="S168" s="93"/>
      <c r="T168" s="93"/>
      <c r="U168" s="89"/>
      <c r="V168" s="89"/>
      <c r="W168" s="90"/>
      <c r="X168" s="90"/>
      <c r="Y168" s="90"/>
      <c r="Z168" s="92"/>
      <c r="AA168" s="93"/>
      <c r="AB168" s="89"/>
      <c r="AC168" s="89"/>
      <c r="AD168" s="94"/>
      <c r="AE168" s="89"/>
      <c r="AF168" s="95"/>
      <c r="AG168" s="93"/>
      <c r="AH168" s="93"/>
      <c r="AI168" s="93"/>
      <c r="AJ168" s="93"/>
      <c r="AK168" s="93">
        <f>MAX(AK3:AK167)</f>
        <v>765</v>
      </c>
      <c r="AL168" s="93">
        <f t="shared" ref="AL168:AO168" si="0">MAX(AL3:AL167)</f>
        <v>8</v>
      </c>
      <c r="AM168" s="93">
        <f t="shared" si="0"/>
        <v>1.8</v>
      </c>
      <c r="AN168" s="93">
        <f t="shared" si="0"/>
        <v>1.9</v>
      </c>
      <c r="AO168" s="93">
        <f t="shared" si="0"/>
        <v>10</v>
      </c>
      <c r="AP168" s="93"/>
      <c r="AQ168" s="93"/>
      <c r="AR168" s="93">
        <f t="shared" ref="AR168" si="1">MAX(AR3:AR167)</f>
        <v>15.324999999999999</v>
      </c>
      <c r="AS168" s="93"/>
      <c r="AT168" s="93"/>
      <c r="AZ168" s="36"/>
      <c r="BA168" s="36"/>
      <c r="BB168" s="36"/>
      <c r="BC168" s="36"/>
      <c r="BD168" s="23"/>
      <c r="BE168" s="35"/>
      <c r="BF168" s="35"/>
      <c r="BG168" s="35"/>
      <c r="BH168" s="35"/>
      <c r="BI168" s="35"/>
      <c r="BJ168" s="35"/>
      <c r="BK168" s="35"/>
      <c r="BL168" s="35"/>
      <c r="BM168" s="35"/>
      <c r="BN168" s="35"/>
      <c r="BO168" s="35"/>
      <c r="BP168" s="35"/>
      <c r="BQ168" s="35"/>
      <c r="BR168" s="35"/>
      <c r="BS168" s="35"/>
    </row>
    <row r="169" spans="1:71" ht="24.95" customHeight="1">
      <c r="A169" s="78">
        <v>900</v>
      </c>
      <c r="B169" s="59" t="s">
        <v>46</v>
      </c>
      <c r="C169" s="60" t="s">
        <v>204</v>
      </c>
      <c r="D169" s="64"/>
      <c r="E169" s="61"/>
      <c r="F169" s="62" t="s">
        <v>345</v>
      </c>
      <c r="G169" s="64"/>
      <c r="H169" s="61" t="s">
        <v>49</v>
      </c>
      <c r="I169" s="63" t="s">
        <v>49</v>
      </c>
      <c r="J169" s="63" t="s">
        <v>49</v>
      </c>
      <c r="K169" s="63" t="s">
        <v>49</v>
      </c>
      <c r="L169" s="63" t="s">
        <v>49</v>
      </c>
      <c r="M169" s="63" t="s">
        <v>49</v>
      </c>
      <c r="N169" s="63"/>
      <c r="O169" s="63"/>
      <c r="P169" s="63"/>
      <c r="Q169" s="63"/>
      <c r="R169" s="63"/>
      <c r="S169" s="63"/>
      <c r="T169" s="63"/>
      <c r="U169" s="64"/>
      <c r="V169" s="64"/>
      <c r="W169" s="61"/>
      <c r="X169" s="61"/>
      <c r="Y169" s="61"/>
      <c r="Z169" s="63"/>
      <c r="AA169" s="63"/>
      <c r="AB169" s="64"/>
      <c r="AC169" s="64"/>
      <c r="AD169" s="66"/>
      <c r="AE169" s="64"/>
      <c r="AF169" s="67"/>
      <c r="AG169" s="63"/>
      <c r="AH169" s="63"/>
      <c r="AI169" s="63"/>
      <c r="AJ169" s="63"/>
      <c r="AK169" s="63"/>
      <c r="AL169" s="63"/>
      <c r="AM169" s="96"/>
      <c r="AN169" s="96"/>
      <c r="AO169" s="68"/>
      <c r="AP169" s="63"/>
      <c r="AQ169" s="63"/>
      <c r="AR169" s="63"/>
      <c r="AS169" s="63"/>
      <c r="AZ169" s="35"/>
      <c r="BA169" s="35"/>
      <c r="BB169" s="35"/>
      <c r="BC169" s="35"/>
      <c r="BD169" s="40"/>
      <c r="BE169" s="35"/>
      <c r="BF169" s="35"/>
      <c r="BG169" s="35"/>
      <c r="BH169" s="35"/>
      <c r="BI169" s="35"/>
      <c r="BJ169" s="35"/>
      <c r="BK169" s="35"/>
      <c r="BL169" s="35"/>
      <c r="BM169" s="35"/>
      <c r="BN169" s="35"/>
      <c r="BO169" s="35"/>
      <c r="BP169" s="35"/>
      <c r="BQ169" s="35"/>
      <c r="BR169" s="35"/>
      <c r="BS169" s="35"/>
    </row>
    <row r="170" spans="1:71" ht="24.95" customHeight="1">
      <c r="A170" s="78">
        <v>901</v>
      </c>
      <c r="B170" s="59">
        <v>403340473</v>
      </c>
      <c r="C170" s="60" t="s">
        <v>480</v>
      </c>
      <c r="D170" s="64"/>
      <c r="E170" s="61"/>
      <c r="F170" s="62" t="s">
        <v>345</v>
      </c>
      <c r="G170" s="64"/>
      <c r="H170" s="61" t="s">
        <v>49</v>
      </c>
      <c r="I170" s="63" t="s">
        <v>49</v>
      </c>
      <c r="J170" s="63" t="s">
        <v>49</v>
      </c>
      <c r="K170" s="63" t="s">
        <v>49</v>
      </c>
      <c r="L170" s="63" t="s">
        <v>49</v>
      </c>
      <c r="M170" s="63" t="s">
        <v>49</v>
      </c>
      <c r="N170" s="63"/>
      <c r="O170" s="63">
        <v>29</v>
      </c>
      <c r="P170" s="63"/>
      <c r="Q170" s="63">
        <v>12</v>
      </c>
      <c r="R170" s="63"/>
      <c r="S170" s="63"/>
      <c r="T170" s="63"/>
      <c r="U170" s="64"/>
      <c r="V170" s="64"/>
      <c r="W170" s="61"/>
      <c r="X170" s="61"/>
      <c r="Y170" s="61"/>
      <c r="Z170" s="63"/>
      <c r="AA170" s="63"/>
      <c r="AB170" s="64"/>
      <c r="AC170" s="64"/>
      <c r="AD170" s="66"/>
      <c r="AE170" s="64"/>
      <c r="AF170" s="67"/>
      <c r="AG170" s="63"/>
      <c r="AH170" s="63"/>
      <c r="AI170" s="63"/>
      <c r="AJ170" s="63"/>
      <c r="AK170" s="63"/>
      <c r="AL170" s="63"/>
      <c r="AM170" s="96"/>
      <c r="AN170" s="96"/>
      <c r="AO170" s="68"/>
      <c r="AP170" s="63"/>
      <c r="AQ170" s="63"/>
      <c r="AR170" s="63"/>
      <c r="AS170" s="63"/>
      <c r="AT170" s="63"/>
      <c r="AZ170" s="35"/>
      <c r="BA170" s="35"/>
      <c r="BB170" s="35"/>
      <c r="BC170" s="35"/>
      <c r="BD170" s="40"/>
      <c r="BE170" s="33"/>
      <c r="BF170" s="33"/>
      <c r="BG170" s="33"/>
      <c r="BH170" s="33"/>
      <c r="BI170" s="33"/>
      <c r="BJ170" s="33"/>
      <c r="BK170" s="33"/>
      <c r="BL170" s="33"/>
      <c r="BM170" s="33"/>
      <c r="BN170" s="33"/>
      <c r="BO170" s="33"/>
      <c r="BP170" s="33"/>
      <c r="BQ170" s="33"/>
      <c r="BR170" s="33"/>
      <c r="BS170" s="33"/>
    </row>
    <row r="171" spans="1:71" ht="24.95" customHeight="1">
      <c r="A171" s="58">
        <v>902</v>
      </c>
      <c r="B171" s="59">
        <v>403204981</v>
      </c>
      <c r="C171" s="60" t="s">
        <v>481</v>
      </c>
      <c r="D171" s="64"/>
      <c r="E171" s="61"/>
      <c r="F171" s="62" t="s">
        <v>345</v>
      </c>
      <c r="G171" s="64"/>
      <c r="H171" s="61">
        <v>100</v>
      </c>
      <c r="I171" s="63">
        <v>100</v>
      </c>
      <c r="J171" s="63">
        <v>100</v>
      </c>
      <c r="K171" s="63">
        <v>190</v>
      </c>
      <c r="L171" s="63">
        <v>90</v>
      </c>
      <c r="M171" s="63" t="s">
        <v>49</v>
      </c>
      <c r="N171" s="63"/>
      <c r="O171" s="63"/>
      <c r="P171" s="63"/>
      <c r="Q171" s="63">
        <v>12</v>
      </c>
      <c r="R171" s="63"/>
      <c r="S171" s="63"/>
      <c r="T171" s="63"/>
      <c r="U171" s="64"/>
      <c r="V171" s="64"/>
      <c r="W171" s="61"/>
      <c r="X171" s="61"/>
      <c r="Y171" s="61"/>
      <c r="Z171" s="63"/>
      <c r="AA171" s="63"/>
      <c r="AB171" s="64"/>
      <c r="AC171" s="64"/>
      <c r="AD171" s="66"/>
      <c r="AE171" s="64"/>
      <c r="AF171" s="67"/>
      <c r="AG171" s="63"/>
      <c r="AH171" s="63"/>
      <c r="AI171" s="63"/>
      <c r="AJ171" s="63"/>
      <c r="AK171" s="63"/>
      <c r="AL171" s="63"/>
      <c r="AM171" s="96"/>
      <c r="AN171" s="96"/>
      <c r="AO171" s="68"/>
      <c r="AP171" s="63"/>
      <c r="AQ171" s="63"/>
      <c r="AR171" s="63"/>
      <c r="AS171" s="63"/>
      <c r="AT171" s="63"/>
      <c r="AZ171" s="6"/>
      <c r="BB171" s="6"/>
    </row>
    <row r="172" spans="1:71" ht="24.95" customHeight="1">
      <c r="A172" s="78">
        <v>903</v>
      </c>
      <c r="B172" s="59">
        <v>403800447</v>
      </c>
      <c r="C172" s="60" t="s">
        <v>433</v>
      </c>
      <c r="D172" s="64"/>
      <c r="E172" s="61"/>
      <c r="F172" s="62" t="s">
        <v>345</v>
      </c>
      <c r="G172" s="64"/>
      <c r="H172" s="61">
        <v>90</v>
      </c>
      <c r="I172" s="63">
        <v>100</v>
      </c>
      <c r="J172" s="63">
        <v>100</v>
      </c>
      <c r="K172" s="63">
        <v>199</v>
      </c>
      <c r="L172" s="63" t="s">
        <v>49</v>
      </c>
      <c r="M172" s="63" t="s">
        <v>49</v>
      </c>
      <c r="N172" s="63"/>
      <c r="O172" s="63"/>
      <c r="P172" s="63"/>
      <c r="Q172" s="63">
        <v>1290</v>
      </c>
      <c r="R172" s="63"/>
      <c r="S172" s="63"/>
      <c r="T172" s="63"/>
      <c r="U172" s="64"/>
      <c r="V172" s="64"/>
      <c r="W172" s="61"/>
      <c r="X172" s="61"/>
      <c r="Y172" s="61"/>
      <c r="Z172" s="63"/>
      <c r="AA172" s="63"/>
      <c r="AB172" s="64"/>
      <c r="AC172" s="64"/>
      <c r="AD172" s="66"/>
      <c r="AE172" s="64"/>
      <c r="AF172" s="67"/>
      <c r="AG172" s="63"/>
      <c r="AH172" s="63"/>
      <c r="AI172" s="63"/>
      <c r="AJ172" s="63"/>
      <c r="AK172" s="63"/>
      <c r="AL172" s="63"/>
      <c r="AM172" s="96"/>
      <c r="AN172" s="96"/>
      <c r="AO172" s="68"/>
      <c r="AP172" s="63"/>
      <c r="AQ172" s="63"/>
      <c r="AR172" s="63"/>
      <c r="AS172" s="63"/>
      <c r="AT172" s="63"/>
      <c r="AZ172" s="6"/>
      <c r="BB172" s="6"/>
    </row>
    <row r="173" spans="1:71" ht="24.95" customHeight="1">
      <c r="A173" s="58">
        <v>904</v>
      </c>
      <c r="B173" s="59">
        <v>403820345</v>
      </c>
      <c r="C173" s="60" t="s">
        <v>482</v>
      </c>
      <c r="D173" s="64"/>
      <c r="E173" s="61"/>
      <c r="F173" s="62" t="s">
        <v>345</v>
      </c>
      <c r="G173" s="64"/>
      <c r="H173" s="61" t="s">
        <v>49</v>
      </c>
      <c r="I173" s="63" t="s">
        <v>49</v>
      </c>
      <c r="J173" s="63" t="s">
        <v>49</v>
      </c>
      <c r="K173" s="63" t="s">
        <v>49</v>
      </c>
      <c r="L173" s="63" t="s">
        <v>49</v>
      </c>
      <c r="M173" s="63" t="s">
        <v>49</v>
      </c>
      <c r="N173" s="63"/>
      <c r="O173" s="63">
        <v>29</v>
      </c>
      <c r="P173" s="63"/>
      <c r="Q173" s="63">
        <v>12</v>
      </c>
      <c r="R173" s="63"/>
      <c r="S173" s="63"/>
      <c r="T173" s="63"/>
      <c r="U173" s="64"/>
      <c r="V173" s="64"/>
      <c r="W173" s="61"/>
      <c r="X173" s="61"/>
      <c r="Y173" s="61"/>
      <c r="Z173" s="63"/>
      <c r="AA173" s="63"/>
      <c r="AB173" s="64"/>
      <c r="AC173" s="64"/>
      <c r="AD173" s="66"/>
      <c r="AE173" s="64"/>
      <c r="AF173" s="67"/>
      <c r="AG173" s="63"/>
      <c r="AH173" s="63"/>
      <c r="AI173" s="63"/>
      <c r="AJ173" s="63"/>
      <c r="AK173" s="63"/>
      <c r="AL173" s="63"/>
      <c r="AM173" s="96"/>
      <c r="AN173" s="96"/>
      <c r="AO173" s="68"/>
      <c r="AP173" s="63"/>
      <c r="AQ173" s="63"/>
      <c r="AR173" s="63"/>
      <c r="AS173" s="63"/>
      <c r="AT173" s="63"/>
      <c r="AZ173" s="6"/>
      <c r="BB173" s="6"/>
    </row>
    <row r="174" spans="1:71" ht="24.95" customHeight="1">
      <c r="A174" s="78">
        <v>905</v>
      </c>
      <c r="B174" s="59">
        <v>403206433</v>
      </c>
      <c r="C174" s="60" t="s">
        <v>483</v>
      </c>
      <c r="D174" s="64"/>
      <c r="E174" s="61"/>
      <c r="F174" s="62" t="s">
        <v>345</v>
      </c>
      <c r="G174" s="64"/>
      <c r="H174" s="61" t="s">
        <v>49</v>
      </c>
      <c r="I174" s="63" t="s">
        <v>49</v>
      </c>
      <c r="J174" s="63" t="s">
        <v>49</v>
      </c>
      <c r="K174" s="63" t="s">
        <v>49</v>
      </c>
      <c r="L174" s="63" t="s">
        <v>49</v>
      </c>
      <c r="M174" s="63" t="s">
        <v>49</v>
      </c>
      <c r="N174" s="63"/>
      <c r="O174" s="63">
        <v>29</v>
      </c>
      <c r="P174" s="63"/>
      <c r="Q174" s="63">
        <v>12</v>
      </c>
      <c r="R174" s="63"/>
      <c r="S174" s="63"/>
      <c r="T174" s="63"/>
      <c r="U174" s="64"/>
      <c r="V174" s="64"/>
      <c r="W174" s="61"/>
      <c r="X174" s="61"/>
      <c r="Y174" s="61"/>
      <c r="Z174" s="63"/>
      <c r="AA174" s="63"/>
      <c r="AB174" s="64"/>
      <c r="AC174" s="64"/>
      <c r="AD174" s="66"/>
      <c r="AE174" s="64"/>
      <c r="AF174" s="67"/>
      <c r="AG174" s="63"/>
      <c r="AH174" s="63"/>
      <c r="AI174" s="63"/>
      <c r="AJ174" s="63"/>
      <c r="AK174" s="63"/>
      <c r="AL174" s="63"/>
      <c r="AM174" s="96"/>
      <c r="AN174" s="96"/>
      <c r="AO174" s="68"/>
      <c r="AP174" s="63"/>
      <c r="AQ174" s="63"/>
      <c r="AR174" s="63"/>
      <c r="AS174" s="63"/>
      <c r="AT174" s="63"/>
      <c r="AZ174" s="6"/>
      <c r="BB174" s="6"/>
    </row>
    <row r="175" spans="1:71" ht="24.95" customHeight="1">
      <c r="A175" s="58">
        <v>174</v>
      </c>
      <c r="B175" s="59"/>
      <c r="C175" s="60"/>
      <c r="D175" s="64"/>
      <c r="E175" s="61"/>
      <c r="F175" s="62"/>
      <c r="G175" s="64"/>
      <c r="H175" s="61" t="s">
        <v>49</v>
      </c>
      <c r="I175" s="63" t="s">
        <v>49</v>
      </c>
      <c r="J175" s="63" t="s">
        <v>49</v>
      </c>
      <c r="K175" s="63" t="s">
        <v>49</v>
      </c>
      <c r="L175" s="63" t="s">
        <v>49</v>
      </c>
      <c r="M175" s="63" t="s">
        <v>49</v>
      </c>
      <c r="N175" s="63"/>
      <c r="O175" s="63"/>
      <c r="P175" s="63"/>
      <c r="Q175" s="63">
        <v>12</v>
      </c>
      <c r="R175" s="63"/>
      <c r="S175" s="63"/>
      <c r="T175" s="63"/>
      <c r="U175" s="64"/>
      <c r="V175" s="64"/>
      <c r="W175" s="61"/>
      <c r="X175" s="61"/>
      <c r="Y175" s="61"/>
      <c r="Z175" s="63"/>
      <c r="AA175" s="63"/>
      <c r="AB175" s="64"/>
      <c r="AC175" s="64"/>
      <c r="AD175" s="66"/>
      <c r="AE175" s="64"/>
      <c r="AF175" s="67"/>
      <c r="AG175" s="63"/>
      <c r="AH175" s="63"/>
      <c r="AI175" s="63"/>
      <c r="AJ175" s="63"/>
      <c r="AK175" s="63"/>
      <c r="AL175" s="63"/>
      <c r="AM175" s="96"/>
      <c r="AN175" s="96"/>
      <c r="AO175" s="68"/>
      <c r="AP175" s="63"/>
      <c r="AQ175" s="63"/>
      <c r="AR175" s="63"/>
      <c r="AS175" s="63"/>
      <c r="AT175" s="63"/>
      <c r="AZ175" s="6"/>
      <c r="BB175" s="6"/>
    </row>
    <row r="176" spans="1:71" ht="24.95" customHeight="1">
      <c r="A176" s="78">
        <v>175</v>
      </c>
      <c r="B176" s="59"/>
      <c r="C176" s="60"/>
      <c r="D176" s="64"/>
      <c r="E176" s="61"/>
      <c r="F176" s="62"/>
      <c r="G176" s="64"/>
      <c r="H176" s="61" t="s">
        <v>49</v>
      </c>
      <c r="I176" s="63" t="s">
        <v>49</v>
      </c>
      <c r="J176" s="63" t="s">
        <v>49</v>
      </c>
      <c r="K176" s="65"/>
      <c r="L176" s="65"/>
      <c r="M176" s="65"/>
      <c r="N176" s="63"/>
      <c r="O176" s="63"/>
      <c r="P176" s="63"/>
      <c r="Q176" s="63"/>
      <c r="R176" s="63"/>
      <c r="S176" s="63"/>
      <c r="T176" s="63"/>
      <c r="U176" s="64"/>
      <c r="V176" s="64"/>
      <c r="W176" s="61"/>
      <c r="X176" s="61"/>
      <c r="Y176" s="61"/>
      <c r="Z176" s="65"/>
      <c r="AA176" s="63"/>
      <c r="AB176" s="64"/>
      <c r="AC176" s="64"/>
      <c r="AD176" s="66"/>
      <c r="AE176" s="64"/>
      <c r="AF176" s="67"/>
      <c r="AG176" s="63"/>
      <c r="AH176" s="63"/>
      <c r="AI176" s="63"/>
      <c r="AJ176" s="63"/>
      <c r="AK176" s="63"/>
      <c r="AL176" s="63"/>
      <c r="AM176" s="96"/>
      <c r="AN176" s="96"/>
      <c r="AO176" s="68"/>
      <c r="AP176" s="63"/>
      <c r="AQ176" s="63"/>
      <c r="AR176" s="63"/>
      <c r="AS176" s="63"/>
      <c r="AT176" s="63"/>
      <c r="AZ176" s="6"/>
      <c r="BB176" s="6"/>
    </row>
    <row r="177" spans="1:54" ht="24.95" customHeight="1">
      <c r="A177" s="58">
        <v>176</v>
      </c>
      <c r="B177" s="59"/>
      <c r="C177" s="60"/>
      <c r="D177" s="64"/>
      <c r="E177" s="61"/>
      <c r="F177" s="62"/>
      <c r="G177" s="64"/>
      <c r="H177" s="61" t="s">
        <v>49</v>
      </c>
      <c r="I177" s="65"/>
      <c r="J177" s="65"/>
      <c r="K177" s="65"/>
      <c r="L177" s="65"/>
      <c r="M177" s="65"/>
      <c r="N177" s="63"/>
      <c r="O177" s="63"/>
      <c r="P177" s="63"/>
      <c r="Q177" s="63"/>
      <c r="R177" s="63"/>
      <c r="S177" s="63"/>
      <c r="T177" s="63"/>
      <c r="U177" s="64"/>
      <c r="V177" s="64"/>
      <c r="W177" s="61"/>
      <c r="X177" s="61"/>
      <c r="Y177" s="61"/>
      <c r="Z177" s="65"/>
      <c r="AA177" s="63"/>
      <c r="AB177" s="64"/>
      <c r="AC177" s="64"/>
      <c r="AD177" s="66"/>
      <c r="AE177" s="64"/>
      <c r="AF177" s="67"/>
      <c r="AG177" s="63"/>
      <c r="AH177" s="63"/>
      <c r="AI177" s="63"/>
      <c r="AJ177" s="63"/>
      <c r="AK177" s="63"/>
      <c r="AL177" s="63"/>
      <c r="AM177" s="96"/>
      <c r="AN177" s="96"/>
      <c r="AO177" s="68"/>
      <c r="AP177" s="63"/>
      <c r="AQ177" s="63"/>
      <c r="AR177" s="63"/>
      <c r="AS177" s="63"/>
      <c r="AT177" s="63"/>
      <c r="AZ177" s="6"/>
      <c r="BB177" s="6"/>
    </row>
    <row r="178" spans="1:54" ht="24.95" customHeight="1">
      <c r="A178" s="58"/>
      <c r="B178" s="59"/>
      <c r="C178" s="60"/>
      <c r="D178" s="64"/>
      <c r="E178" s="61"/>
      <c r="F178" s="62"/>
      <c r="G178" s="64"/>
      <c r="H178" s="61" t="s">
        <v>49</v>
      </c>
      <c r="I178" s="65"/>
      <c r="J178" s="65"/>
      <c r="K178" s="65"/>
      <c r="L178" s="65"/>
      <c r="M178" s="65"/>
      <c r="N178" s="63"/>
      <c r="O178" s="63"/>
      <c r="P178" s="63"/>
      <c r="Q178" s="63"/>
      <c r="R178" s="63"/>
      <c r="S178" s="63"/>
      <c r="T178" s="63"/>
      <c r="U178" s="64"/>
      <c r="V178" s="64"/>
      <c r="W178" s="61"/>
      <c r="X178" s="61"/>
      <c r="Y178" s="61"/>
      <c r="Z178" s="65"/>
      <c r="AA178" s="63"/>
      <c r="AB178" s="64"/>
      <c r="AC178" s="64"/>
      <c r="AD178" s="66"/>
      <c r="AE178" s="64"/>
      <c r="AF178" s="67"/>
      <c r="AG178" s="63"/>
      <c r="AH178" s="63"/>
      <c r="AI178" s="63"/>
      <c r="AJ178" s="63"/>
      <c r="AK178" s="63"/>
      <c r="AL178" s="63"/>
      <c r="AM178" s="96"/>
      <c r="AN178" s="96"/>
      <c r="AO178" s="68"/>
      <c r="AP178" s="63"/>
      <c r="AQ178" s="63"/>
      <c r="AR178" s="63"/>
      <c r="AS178" s="63"/>
      <c r="AT178" s="63"/>
      <c r="AZ178" s="6"/>
      <c r="BB178" s="6"/>
    </row>
    <row r="179" spans="1:54" ht="24.95" customHeight="1">
      <c r="A179" s="58"/>
      <c r="B179" s="59"/>
      <c r="C179" s="60"/>
      <c r="D179" s="64"/>
      <c r="E179" s="61"/>
      <c r="F179" s="62"/>
      <c r="G179" s="64"/>
      <c r="H179" s="61" t="s">
        <v>49</v>
      </c>
      <c r="I179" s="65"/>
      <c r="J179" s="65"/>
      <c r="K179" s="65"/>
      <c r="L179" s="65"/>
      <c r="M179" s="65"/>
      <c r="N179" s="63"/>
      <c r="O179" s="63"/>
      <c r="P179" s="63"/>
      <c r="Q179" s="63"/>
      <c r="R179" s="63"/>
      <c r="S179" s="63"/>
      <c r="T179" s="63"/>
      <c r="U179" s="64"/>
      <c r="V179" s="64"/>
      <c r="W179" s="61"/>
      <c r="X179" s="61"/>
      <c r="Y179" s="61"/>
      <c r="Z179" s="65"/>
      <c r="AA179" s="63"/>
      <c r="AB179" s="64"/>
      <c r="AC179" s="64"/>
      <c r="AD179" s="66"/>
      <c r="AE179" s="64"/>
      <c r="AF179" s="67"/>
      <c r="AG179" s="63"/>
      <c r="AH179" s="63"/>
      <c r="AI179" s="63"/>
      <c r="AJ179" s="63"/>
      <c r="AK179" s="63"/>
      <c r="AL179" s="63"/>
      <c r="AM179" s="96"/>
      <c r="AN179" s="96"/>
      <c r="AO179" s="68"/>
      <c r="AP179" s="63"/>
      <c r="AQ179" s="63"/>
      <c r="AR179" s="63"/>
      <c r="AS179" s="63"/>
      <c r="AT179" s="63"/>
      <c r="AZ179" s="6"/>
      <c r="BB179" s="6"/>
    </row>
    <row r="180" spans="1:54" ht="24.95" customHeight="1">
      <c r="A180" s="58"/>
      <c r="B180" s="59"/>
      <c r="C180" s="60"/>
      <c r="D180" s="64"/>
      <c r="E180" s="61"/>
      <c r="F180" s="62"/>
      <c r="G180" s="64"/>
      <c r="H180" s="64"/>
      <c r="I180" s="65"/>
      <c r="J180" s="65"/>
      <c r="K180" s="65"/>
      <c r="L180" s="65"/>
      <c r="M180" s="65"/>
      <c r="N180" s="63"/>
      <c r="O180" s="63"/>
      <c r="P180" s="63"/>
      <c r="Q180" s="63"/>
      <c r="R180" s="63"/>
      <c r="S180" s="63"/>
      <c r="T180" s="63"/>
      <c r="U180" s="64"/>
      <c r="V180" s="64"/>
      <c r="W180" s="61"/>
      <c r="X180" s="61"/>
      <c r="Y180" s="61"/>
      <c r="Z180" s="65"/>
      <c r="AA180" s="63"/>
      <c r="AB180" s="64"/>
      <c r="AC180" s="64"/>
      <c r="AD180" s="66"/>
      <c r="AE180" s="64"/>
      <c r="AF180" s="67"/>
      <c r="AG180" s="63"/>
      <c r="AH180" s="63"/>
      <c r="AI180" s="63"/>
      <c r="AJ180" s="63"/>
      <c r="AK180" s="63"/>
      <c r="AL180" s="63"/>
      <c r="AM180" s="96"/>
      <c r="AN180" s="96"/>
      <c r="AO180" s="68"/>
      <c r="AP180" s="63"/>
      <c r="AQ180" s="63"/>
      <c r="AR180" s="63"/>
      <c r="AS180" s="63"/>
      <c r="AT180" s="63"/>
      <c r="AZ180" s="6"/>
      <c r="BB180" s="6"/>
    </row>
    <row r="181" spans="1:54" ht="24.95" customHeight="1">
      <c r="A181" s="58"/>
      <c r="B181" s="59"/>
      <c r="C181" s="60"/>
      <c r="D181" s="64"/>
      <c r="E181" s="61"/>
      <c r="F181" s="62"/>
      <c r="G181" s="64"/>
      <c r="H181" s="64"/>
      <c r="I181" s="65"/>
      <c r="J181" s="65"/>
      <c r="K181" s="65"/>
      <c r="L181" s="65"/>
      <c r="M181" s="65"/>
      <c r="N181" s="63"/>
      <c r="O181" s="63"/>
      <c r="P181" s="63"/>
      <c r="Q181" s="63"/>
      <c r="R181" s="63"/>
      <c r="S181" s="63"/>
      <c r="T181" s="63"/>
      <c r="U181" s="64"/>
      <c r="V181" s="64"/>
      <c r="W181" s="61"/>
      <c r="X181" s="61"/>
      <c r="Y181" s="61"/>
      <c r="Z181" s="65"/>
      <c r="AA181" s="63"/>
      <c r="AB181" s="64"/>
      <c r="AC181" s="64"/>
      <c r="AD181" s="66"/>
      <c r="AE181" s="64"/>
      <c r="AF181" s="67"/>
      <c r="AG181" s="63"/>
      <c r="AH181" s="63"/>
      <c r="AI181" s="63"/>
      <c r="AJ181" s="63"/>
      <c r="AK181" s="63"/>
      <c r="AL181" s="63"/>
      <c r="AM181" s="96"/>
      <c r="AN181" s="96"/>
      <c r="AO181" s="68"/>
      <c r="AP181" s="63"/>
      <c r="AQ181" s="63"/>
      <c r="AR181" s="63"/>
      <c r="AS181" s="63"/>
      <c r="AT181" s="63"/>
      <c r="AZ181" s="6"/>
      <c r="BB181" s="6"/>
    </row>
    <row r="182" spans="1:54" ht="24.95" customHeight="1">
      <c r="A182" s="58"/>
      <c r="B182" s="59"/>
      <c r="C182" s="60"/>
      <c r="D182" s="64"/>
      <c r="E182" s="61"/>
      <c r="F182" s="62"/>
      <c r="G182" s="64"/>
      <c r="H182" s="64"/>
      <c r="I182" s="65"/>
      <c r="J182" s="65"/>
      <c r="K182" s="65"/>
      <c r="L182" s="65"/>
      <c r="M182" s="65"/>
      <c r="N182" s="63"/>
      <c r="O182" s="63"/>
      <c r="P182" s="63"/>
      <c r="Q182" s="63"/>
      <c r="R182" s="63"/>
      <c r="S182" s="63"/>
      <c r="T182" s="63"/>
      <c r="U182" s="64"/>
      <c r="V182" s="64"/>
      <c r="W182" s="61"/>
      <c r="X182" s="61"/>
      <c r="Y182" s="61"/>
      <c r="Z182" s="65"/>
      <c r="AA182" s="63"/>
      <c r="AB182" s="64"/>
      <c r="AC182" s="64"/>
      <c r="AD182" s="66"/>
      <c r="AE182" s="64"/>
      <c r="AF182" s="67"/>
      <c r="AG182" s="63"/>
      <c r="AH182" s="63"/>
      <c r="AI182" s="63"/>
      <c r="AJ182" s="63"/>
      <c r="AK182" s="63"/>
      <c r="AL182" s="63"/>
      <c r="AM182" s="96"/>
      <c r="AN182" s="96"/>
      <c r="AO182" s="68"/>
      <c r="AP182" s="63"/>
      <c r="AQ182" s="63"/>
      <c r="AR182" s="63"/>
      <c r="AS182" s="63"/>
      <c r="AT182" s="63"/>
      <c r="AZ182" s="6"/>
      <c r="BB182" s="6"/>
    </row>
    <row r="183" spans="1:54" ht="24.95" customHeight="1">
      <c r="A183" s="58"/>
      <c r="B183" s="59"/>
      <c r="C183" s="60"/>
      <c r="D183" s="64"/>
      <c r="E183" s="61"/>
      <c r="F183" s="62"/>
      <c r="G183" s="64"/>
      <c r="H183" s="64"/>
      <c r="I183" s="65"/>
      <c r="J183" s="65"/>
      <c r="K183" s="65"/>
      <c r="L183" s="65"/>
      <c r="M183" s="65"/>
      <c r="N183" s="63"/>
      <c r="O183" s="63"/>
      <c r="P183" s="63"/>
      <c r="Q183" s="63"/>
      <c r="R183" s="63"/>
      <c r="S183" s="63"/>
      <c r="T183" s="63"/>
      <c r="U183" s="64"/>
      <c r="V183" s="64"/>
      <c r="W183" s="61"/>
      <c r="X183" s="61"/>
      <c r="Y183" s="61"/>
      <c r="Z183" s="65"/>
      <c r="AA183" s="63"/>
      <c r="AB183" s="64"/>
      <c r="AC183" s="64"/>
      <c r="AD183" s="66"/>
      <c r="AE183" s="64"/>
      <c r="AF183" s="67"/>
      <c r="AG183" s="63"/>
      <c r="AH183" s="63"/>
      <c r="AI183" s="63"/>
      <c r="AJ183" s="63"/>
      <c r="AK183" s="63"/>
      <c r="AL183" s="63"/>
      <c r="AM183" s="96"/>
      <c r="AN183" s="96"/>
      <c r="AO183" s="68"/>
      <c r="AP183" s="63"/>
      <c r="AQ183" s="63"/>
      <c r="AR183" s="63"/>
      <c r="AS183" s="63"/>
      <c r="AT183" s="63"/>
      <c r="AZ183" s="6"/>
      <c r="BB183" s="6"/>
    </row>
    <row r="184" spans="1:54" ht="24.95" customHeight="1">
      <c r="A184" s="58"/>
      <c r="B184" s="59"/>
      <c r="C184" s="60"/>
      <c r="D184" s="64"/>
      <c r="E184" s="61"/>
      <c r="F184" s="62"/>
      <c r="G184" s="64"/>
      <c r="H184" s="64"/>
      <c r="I184" s="65"/>
      <c r="J184" s="65"/>
      <c r="K184" s="65"/>
      <c r="L184" s="65"/>
      <c r="M184" s="65"/>
      <c r="N184" s="63"/>
      <c r="O184" s="63"/>
      <c r="P184" s="63"/>
      <c r="Q184" s="63"/>
      <c r="R184" s="63"/>
      <c r="S184" s="63"/>
      <c r="T184" s="63"/>
      <c r="U184" s="64"/>
      <c r="V184" s="64"/>
      <c r="W184" s="61"/>
      <c r="X184" s="61"/>
      <c r="Y184" s="61"/>
      <c r="Z184" s="65"/>
      <c r="AA184" s="63"/>
      <c r="AB184" s="64"/>
      <c r="AC184" s="64"/>
      <c r="AD184" s="66"/>
      <c r="AE184" s="64"/>
      <c r="AF184" s="67"/>
      <c r="AG184" s="63"/>
      <c r="AH184" s="63"/>
      <c r="AI184" s="63"/>
      <c r="AJ184" s="63"/>
      <c r="AK184" s="63"/>
      <c r="AL184" s="63"/>
      <c r="AM184" s="96"/>
      <c r="AN184" s="96"/>
      <c r="AO184" s="68"/>
      <c r="AP184" s="63"/>
      <c r="AQ184" s="63"/>
      <c r="AR184" s="63"/>
      <c r="AS184" s="63"/>
      <c r="AT184" s="63"/>
      <c r="AZ184" s="6"/>
      <c r="BB184" s="6"/>
    </row>
    <row r="185" spans="1:54" ht="24.95" customHeight="1">
      <c r="A185" s="58"/>
      <c r="B185" s="59"/>
      <c r="C185" s="60"/>
      <c r="D185" s="64"/>
      <c r="E185" s="61"/>
      <c r="F185" s="62"/>
      <c r="G185" s="64"/>
      <c r="H185" s="64"/>
      <c r="I185" s="65"/>
      <c r="J185" s="65"/>
      <c r="K185" s="65"/>
      <c r="L185" s="65"/>
      <c r="M185" s="65"/>
      <c r="N185" s="63"/>
      <c r="O185" s="63"/>
      <c r="P185" s="63"/>
      <c r="Q185" s="63"/>
      <c r="R185" s="63"/>
      <c r="S185" s="63"/>
      <c r="T185" s="63"/>
      <c r="U185" s="64"/>
      <c r="V185" s="64"/>
      <c r="W185" s="61"/>
      <c r="X185" s="61"/>
      <c r="Y185" s="61"/>
      <c r="Z185" s="65"/>
      <c r="AA185" s="63"/>
      <c r="AB185" s="64"/>
      <c r="AC185" s="64"/>
      <c r="AD185" s="66"/>
      <c r="AE185" s="64"/>
      <c r="AF185" s="67"/>
      <c r="AG185" s="63"/>
      <c r="AH185" s="63"/>
      <c r="AI185" s="63"/>
      <c r="AJ185" s="63"/>
      <c r="AK185" s="63"/>
      <c r="AL185" s="63"/>
      <c r="AM185" s="96"/>
      <c r="AN185" s="96"/>
      <c r="AO185" s="68"/>
      <c r="AP185" s="63"/>
      <c r="AQ185" s="63"/>
      <c r="AR185" s="63"/>
      <c r="AS185" s="63"/>
      <c r="AT185" s="63"/>
      <c r="AZ185" s="6"/>
      <c r="BB185" s="6"/>
    </row>
    <row r="186" spans="1:54" ht="24.95" customHeight="1">
      <c r="A186" s="58"/>
      <c r="B186" s="59"/>
      <c r="C186" s="60"/>
      <c r="D186" s="64"/>
      <c r="E186" s="61"/>
      <c r="F186" s="62"/>
      <c r="G186" s="64"/>
      <c r="H186" s="64"/>
      <c r="I186" s="65"/>
      <c r="J186" s="65"/>
      <c r="K186" s="65"/>
      <c r="L186" s="65"/>
      <c r="M186" s="65"/>
      <c r="N186" s="63"/>
      <c r="O186" s="63"/>
      <c r="P186" s="63"/>
      <c r="Q186" s="63"/>
      <c r="R186" s="63"/>
      <c r="S186" s="63"/>
      <c r="T186" s="63"/>
      <c r="U186" s="64"/>
      <c r="V186" s="64"/>
      <c r="W186" s="61"/>
      <c r="X186" s="61"/>
      <c r="Y186" s="61"/>
      <c r="Z186" s="65"/>
      <c r="AA186" s="63"/>
      <c r="AB186" s="64"/>
      <c r="AC186" s="64"/>
      <c r="AD186" s="66"/>
      <c r="AE186" s="64"/>
      <c r="AF186" s="67"/>
      <c r="AG186" s="63"/>
      <c r="AH186" s="63"/>
      <c r="AI186" s="63"/>
      <c r="AJ186" s="63"/>
      <c r="AK186" s="63"/>
      <c r="AL186" s="63"/>
      <c r="AM186" s="96"/>
      <c r="AN186" s="96"/>
      <c r="AO186" s="68"/>
      <c r="AP186" s="63"/>
      <c r="AQ186" s="63"/>
      <c r="AR186" s="63"/>
      <c r="AS186" s="63"/>
      <c r="AT186" s="63"/>
      <c r="AZ186" s="6"/>
      <c r="BB186" s="6"/>
    </row>
    <row r="187" spans="1:54" ht="24.95" customHeight="1">
      <c r="A187" s="58"/>
      <c r="B187" s="59"/>
      <c r="C187" s="60"/>
      <c r="D187" s="64"/>
      <c r="E187" s="61"/>
      <c r="F187" s="62"/>
      <c r="G187" s="64"/>
      <c r="H187" s="64"/>
      <c r="I187" s="65"/>
      <c r="J187" s="65"/>
      <c r="K187" s="65"/>
      <c r="L187" s="65"/>
      <c r="M187" s="65"/>
      <c r="N187" s="63"/>
      <c r="O187" s="63"/>
      <c r="P187" s="63"/>
      <c r="Q187" s="63"/>
      <c r="R187" s="63"/>
      <c r="S187" s="63"/>
      <c r="T187" s="63"/>
      <c r="U187" s="64"/>
      <c r="V187" s="64"/>
      <c r="W187" s="61"/>
      <c r="X187" s="61"/>
      <c r="Y187" s="61"/>
      <c r="Z187" s="65"/>
      <c r="AA187" s="63"/>
      <c r="AB187" s="64"/>
      <c r="AC187" s="64"/>
      <c r="AD187" s="66"/>
      <c r="AE187" s="64"/>
      <c r="AF187" s="67"/>
      <c r="AG187" s="63"/>
      <c r="AH187" s="63"/>
      <c r="AI187" s="63"/>
      <c r="AJ187" s="63"/>
      <c r="AK187" s="63"/>
      <c r="AL187" s="63"/>
      <c r="AM187" s="96"/>
      <c r="AN187" s="96"/>
      <c r="AO187" s="68"/>
      <c r="AP187" s="63"/>
      <c r="AQ187" s="63"/>
      <c r="AR187" s="63"/>
      <c r="AS187" s="63"/>
      <c r="AT187" s="63"/>
      <c r="AZ187" s="6"/>
      <c r="BB187" s="6"/>
    </row>
    <row r="188" spans="1:54" ht="24.95" customHeight="1">
      <c r="A188" s="58"/>
      <c r="B188" s="59"/>
      <c r="C188" s="60"/>
      <c r="D188" s="64"/>
      <c r="E188" s="61"/>
      <c r="F188" s="62"/>
      <c r="G188" s="64"/>
      <c r="H188" s="64"/>
      <c r="I188" s="65"/>
      <c r="J188" s="65"/>
      <c r="K188" s="65"/>
      <c r="L188" s="65"/>
      <c r="M188" s="65"/>
      <c r="N188" s="63"/>
      <c r="O188" s="63"/>
      <c r="P188" s="63"/>
      <c r="Q188" s="63"/>
      <c r="R188" s="63"/>
      <c r="S188" s="63"/>
      <c r="T188" s="63"/>
      <c r="U188" s="64"/>
      <c r="V188" s="64"/>
      <c r="W188" s="61"/>
      <c r="X188" s="61"/>
      <c r="Y188" s="61"/>
      <c r="Z188" s="65"/>
      <c r="AA188" s="63"/>
      <c r="AB188" s="64"/>
      <c r="AC188" s="64"/>
      <c r="AD188" s="66"/>
      <c r="AE188" s="64"/>
      <c r="AF188" s="67"/>
      <c r="AG188" s="63"/>
      <c r="AH188" s="63"/>
      <c r="AI188" s="63"/>
      <c r="AJ188" s="63"/>
      <c r="AK188" s="63"/>
      <c r="AL188" s="63"/>
      <c r="AM188" s="96"/>
      <c r="AN188" s="96"/>
      <c r="AO188" s="68"/>
      <c r="AP188" s="63"/>
      <c r="AQ188" s="63"/>
      <c r="AR188" s="63"/>
      <c r="AS188" s="63"/>
      <c r="AT188" s="63"/>
      <c r="AZ188" s="6"/>
      <c r="BB188" s="6"/>
    </row>
    <row r="189" spans="1:54" ht="24.95" customHeight="1">
      <c r="A189" s="58"/>
      <c r="B189" s="59"/>
      <c r="C189" s="60"/>
      <c r="D189" s="64"/>
      <c r="E189" s="61"/>
      <c r="F189" s="62"/>
      <c r="G189" s="64"/>
      <c r="H189" s="64"/>
      <c r="I189" s="65"/>
      <c r="J189" s="65"/>
      <c r="K189" s="65"/>
      <c r="L189" s="65"/>
      <c r="M189" s="65"/>
      <c r="N189" s="63"/>
      <c r="O189" s="63"/>
      <c r="P189" s="63"/>
      <c r="Q189" s="63"/>
      <c r="R189" s="63"/>
      <c r="S189" s="63"/>
      <c r="T189" s="63"/>
      <c r="U189" s="64"/>
      <c r="V189" s="64"/>
      <c r="W189" s="61"/>
      <c r="X189" s="61"/>
      <c r="Y189" s="61"/>
      <c r="Z189" s="65"/>
      <c r="AA189" s="63"/>
      <c r="AB189" s="64"/>
      <c r="AC189" s="64"/>
      <c r="AD189" s="66"/>
      <c r="AE189" s="64"/>
      <c r="AF189" s="67"/>
      <c r="AG189" s="63"/>
      <c r="AH189" s="63"/>
      <c r="AI189" s="63"/>
      <c r="AJ189" s="63"/>
      <c r="AK189" s="63"/>
      <c r="AL189" s="63"/>
      <c r="AM189" s="96"/>
      <c r="AN189" s="96"/>
      <c r="AO189" s="68"/>
      <c r="AP189" s="63"/>
      <c r="AQ189" s="63"/>
      <c r="AR189" s="63"/>
      <c r="AS189" s="63"/>
      <c r="AT189" s="63"/>
      <c r="AZ189" s="6"/>
      <c r="BB189" s="6"/>
    </row>
    <row r="190" spans="1:54" ht="24.95" customHeight="1">
      <c r="A190" s="58"/>
      <c r="B190" s="59"/>
      <c r="C190" s="60"/>
      <c r="D190" s="64"/>
      <c r="E190" s="61"/>
      <c r="F190" s="62"/>
      <c r="G190" s="64"/>
      <c r="H190" s="64"/>
      <c r="I190" s="65"/>
      <c r="J190" s="65"/>
      <c r="K190" s="65"/>
      <c r="L190" s="65"/>
      <c r="M190" s="65"/>
      <c r="N190" s="63"/>
      <c r="O190" s="63"/>
      <c r="P190" s="63"/>
      <c r="Q190" s="63"/>
      <c r="R190" s="63"/>
      <c r="S190" s="63"/>
      <c r="T190" s="63"/>
      <c r="U190" s="64"/>
      <c r="V190" s="64"/>
      <c r="W190" s="61"/>
      <c r="X190" s="61"/>
      <c r="Y190" s="61"/>
      <c r="Z190" s="65"/>
      <c r="AA190" s="63"/>
      <c r="AB190" s="64"/>
      <c r="AC190" s="64"/>
      <c r="AD190" s="66"/>
      <c r="AE190" s="64"/>
      <c r="AF190" s="67"/>
      <c r="AG190" s="63"/>
      <c r="AH190" s="63"/>
      <c r="AI190" s="63"/>
      <c r="AJ190" s="63"/>
      <c r="AK190" s="63"/>
      <c r="AL190" s="63"/>
      <c r="AM190" s="96"/>
      <c r="AN190" s="96"/>
      <c r="AO190" s="68"/>
      <c r="AP190" s="63"/>
      <c r="AQ190" s="63"/>
      <c r="AR190" s="63"/>
      <c r="AS190" s="63"/>
      <c r="AT190" s="63"/>
      <c r="AZ190" s="6"/>
      <c r="BB190" s="6"/>
    </row>
    <row r="191" spans="1:54" ht="24.95" customHeight="1">
      <c r="A191" s="58"/>
      <c r="B191" s="59"/>
      <c r="C191" s="60"/>
      <c r="D191" s="64"/>
      <c r="E191" s="61"/>
      <c r="F191" s="62"/>
      <c r="G191" s="64"/>
      <c r="H191" s="64"/>
      <c r="I191" s="65"/>
      <c r="J191" s="65"/>
      <c r="K191" s="65"/>
      <c r="L191" s="65"/>
      <c r="M191" s="65"/>
      <c r="N191" s="63"/>
      <c r="O191" s="63"/>
      <c r="P191" s="63"/>
      <c r="Q191" s="63"/>
      <c r="R191" s="63"/>
      <c r="S191" s="63"/>
      <c r="T191" s="63"/>
      <c r="U191" s="64"/>
      <c r="V191" s="64"/>
      <c r="W191" s="61"/>
      <c r="X191" s="61"/>
      <c r="Y191" s="61"/>
      <c r="Z191" s="65"/>
      <c r="AA191" s="63"/>
      <c r="AB191" s="64"/>
      <c r="AC191" s="64"/>
      <c r="AD191" s="66"/>
      <c r="AE191" s="64"/>
      <c r="AF191" s="67"/>
      <c r="AG191" s="63"/>
      <c r="AH191" s="63"/>
      <c r="AI191" s="63"/>
      <c r="AJ191" s="63"/>
      <c r="AK191" s="63"/>
      <c r="AL191" s="63"/>
      <c r="AM191" s="96"/>
      <c r="AN191" s="96"/>
      <c r="AO191" s="68"/>
      <c r="AP191" s="63"/>
      <c r="AQ191" s="63"/>
      <c r="AR191" s="63"/>
      <c r="AS191" s="63"/>
      <c r="AT191" s="63"/>
      <c r="AZ191" s="6"/>
      <c r="BB191" s="6"/>
    </row>
    <row r="192" spans="1:54" ht="24.95" customHeight="1">
      <c r="A192" s="58"/>
      <c r="B192" s="59"/>
      <c r="C192" s="60"/>
      <c r="D192" s="64"/>
      <c r="E192" s="61"/>
      <c r="F192" s="62"/>
      <c r="G192" s="64"/>
      <c r="H192" s="64"/>
      <c r="I192" s="65"/>
      <c r="J192" s="65"/>
      <c r="K192" s="65"/>
      <c r="L192" s="65"/>
      <c r="M192" s="65"/>
      <c r="N192" s="63"/>
      <c r="O192" s="63"/>
      <c r="P192" s="63"/>
      <c r="Q192" s="63"/>
      <c r="R192" s="63"/>
      <c r="S192" s="63"/>
      <c r="T192" s="63"/>
      <c r="U192" s="64"/>
      <c r="V192" s="64"/>
      <c r="W192" s="61"/>
      <c r="X192" s="61"/>
      <c r="Y192" s="61"/>
      <c r="Z192" s="65"/>
      <c r="AA192" s="63"/>
      <c r="AB192" s="64"/>
      <c r="AC192" s="64"/>
      <c r="AD192" s="66"/>
      <c r="AE192" s="64"/>
      <c r="AF192" s="67"/>
      <c r="AG192" s="63"/>
      <c r="AH192" s="63"/>
      <c r="AI192" s="63"/>
      <c r="AJ192" s="63"/>
      <c r="AK192" s="63"/>
      <c r="AL192" s="63"/>
      <c r="AM192" s="96"/>
      <c r="AN192" s="96"/>
      <c r="AO192" s="68"/>
      <c r="AP192" s="63"/>
      <c r="AQ192" s="63"/>
      <c r="AR192" s="63"/>
      <c r="AS192" s="63"/>
      <c r="AT192" s="63"/>
      <c r="AZ192" s="6"/>
      <c r="BB192" s="6"/>
    </row>
    <row r="193" spans="1:54" ht="24.95" customHeight="1">
      <c r="A193" s="58"/>
      <c r="B193" s="59"/>
      <c r="C193" s="60"/>
      <c r="D193" s="64"/>
      <c r="E193" s="61"/>
      <c r="F193" s="62"/>
      <c r="G193" s="64"/>
      <c r="H193" s="64"/>
      <c r="I193" s="65"/>
      <c r="J193" s="65"/>
      <c r="K193" s="65"/>
      <c r="L193" s="65"/>
      <c r="M193" s="65"/>
      <c r="N193" s="63"/>
      <c r="O193" s="63"/>
      <c r="P193" s="63"/>
      <c r="Q193" s="63"/>
      <c r="R193" s="63"/>
      <c r="S193" s="63"/>
      <c r="T193" s="63"/>
      <c r="U193" s="64"/>
      <c r="V193" s="64"/>
      <c r="W193" s="61"/>
      <c r="X193" s="61"/>
      <c r="Y193" s="61"/>
      <c r="Z193" s="65"/>
      <c r="AA193" s="63"/>
      <c r="AB193" s="64"/>
      <c r="AC193" s="64"/>
      <c r="AD193" s="66"/>
      <c r="AE193" s="64"/>
      <c r="AF193" s="67"/>
      <c r="AG193" s="63"/>
      <c r="AH193" s="63"/>
      <c r="AI193" s="63"/>
      <c r="AJ193" s="63"/>
      <c r="AK193" s="63"/>
      <c r="AL193" s="63"/>
      <c r="AM193" s="96"/>
      <c r="AN193" s="96"/>
      <c r="AO193" s="68"/>
      <c r="AP193" s="63"/>
      <c r="AQ193" s="63"/>
      <c r="AR193" s="63"/>
      <c r="AS193" s="63"/>
      <c r="AT193" s="63"/>
      <c r="AZ193" s="6"/>
      <c r="BB193" s="6"/>
    </row>
    <row r="194" spans="1:54" ht="24.95" customHeight="1">
      <c r="A194" s="58"/>
      <c r="B194" s="59"/>
      <c r="C194" s="60"/>
      <c r="D194" s="64"/>
      <c r="E194" s="61"/>
      <c r="F194" s="62"/>
      <c r="G194" s="64"/>
      <c r="H194" s="64"/>
      <c r="I194" s="65"/>
      <c r="J194" s="65"/>
      <c r="K194" s="65"/>
      <c r="L194" s="65"/>
      <c r="M194" s="65"/>
      <c r="N194" s="63"/>
      <c r="O194" s="63"/>
      <c r="P194" s="63"/>
      <c r="Q194" s="63"/>
      <c r="R194" s="63"/>
      <c r="S194" s="63"/>
      <c r="T194" s="63"/>
      <c r="U194" s="64"/>
      <c r="V194" s="64"/>
      <c r="W194" s="61"/>
      <c r="X194" s="61"/>
      <c r="Y194" s="61"/>
      <c r="Z194" s="65"/>
      <c r="AA194" s="63"/>
      <c r="AB194" s="64"/>
      <c r="AC194" s="64"/>
      <c r="AD194" s="66"/>
      <c r="AE194" s="64"/>
      <c r="AF194" s="67"/>
      <c r="AG194" s="63"/>
      <c r="AH194" s="63"/>
      <c r="AI194" s="63"/>
      <c r="AJ194" s="63"/>
      <c r="AK194" s="63"/>
      <c r="AL194" s="63"/>
      <c r="AM194" s="96"/>
      <c r="AN194" s="96"/>
      <c r="AO194" s="68"/>
      <c r="AP194" s="63"/>
      <c r="AQ194" s="63"/>
      <c r="AR194" s="63"/>
      <c r="AS194" s="63"/>
      <c r="AT194" s="63"/>
      <c r="AZ194" s="6"/>
      <c r="BB194" s="6"/>
    </row>
    <row r="195" spans="1:54" ht="24.95" customHeight="1">
      <c r="A195" s="58"/>
      <c r="B195" s="59"/>
      <c r="C195" s="60"/>
      <c r="D195" s="64"/>
      <c r="E195" s="61"/>
      <c r="F195" s="62"/>
      <c r="G195" s="64"/>
      <c r="H195" s="64"/>
      <c r="I195" s="65"/>
      <c r="J195" s="65"/>
      <c r="K195" s="65"/>
      <c r="L195" s="65"/>
      <c r="M195" s="65"/>
      <c r="N195" s="63"/>
      <c r="O195" s="63"/>
      <c r="P195" s="63"/>
      <c r="Q195" s="63"/>
      <c r="R195" s="63"/>
      <c r="S195" s="63"/>
      <c r="T195" s="63"/>
      <c r="U195" s="64"/>
      <c r="V195" s="64"/>
      <c r="W195" s="61"/>
      <c r="X195" s="61"/>
      <c r="Y195" s="61"/>
      <c r="Z195" s="65"/>
      <c r="AA195" s="63"/>
      <c r="AB195" s="64"/>
      <c r="AC195" s="64"/>
      <c r="AD195" s="66"/>
      <c r="AE195" s="64"/>
      <c r="AF195" s="67"/>
      <c r="AG195" s="63"/>
      <c r="AH195" s="63"/>
      <c r="AI195" s="63"/>
      <c r="AJ195" s="63"/>
      <c r="AK195" s="63"/>
      <c r="AL195" s="63"/>
      <c r="AM195" s="96"/>
      <c r="AN195" s="96"/>
      <c r="AO195" s="68"/>
      <c r="AP195" s="63"/>
      <c r="AQ195" s="63"/>
      <c r="AR195" s="63"/>
      <c r="AS195" s="63"/>
      <c r="AT195" s="63"/>
      <c r="AZ195" s="6"/>
      <c r="BB195" s="6"/>
    </row>
    <row r="196" spans="1:54" ht="24.95" customHeight="1">
      <c r="A196" s="58"/>
      <c r="B196" s="59"/>
      <c r="C196" s="60"/>
      <c r="D196" s="64"/>
      <c r="E196" s="61"/>
      <c r="F196" s="62"/>
      <c r="G196" s="64"/>
      <c r="H196" s="64"/>
      <c r="I196" s="65"/>
      <c r="J196" s="65"/>
      <c r="K196" s="65"/>
      <c r="L196" s="65"/>
      <c r="M196" s="65"/>
      <c r="N196" s="63"/>
      <c r="O196" s="63"/>
      <c r="P196" s="63"/>
      <c r="Q196" s="63"/>
      <c r="R196" s="63"/>
      <c r="S196" s="63"/>
      <c r="T196" s="63"/>
      <c r="U196" s="64"/>
      <c r="V196" s="64"/>
      <c r="W196" s="61"/>
      <c r="X196" s="61"/>
      <c r="Y196" s="61"/>
      <c r="Z196" s="65"/>
      <c r="AA196" s="63"/>
      <c r="AB196" s="64"/>
      <c r="AC196" s="64"/>
      <c r="AD196" s="66"/>
      <c r="AE196" s="64"/>
      <c r="AF196" s="67"/>
      <c r="AG196" s="63"/>
      <c r="AH196" s="63"/>
      <c r="AI196" s="63"/>
      <c r="AJ196" s="63"/>
      <c r="AK196" s="63"/>
      <c r="AL196" s="63"/>
      <c r="AM196" s="96"/>
      <c r="AN196" s="96"/>
      <c r="AO196" s="68"/>
      <c r="AP196" s="63"/>
      <c r="AQ196" s="63"/>
      <c r="AR196" s="63"/>
      <c r="AS196" s="63"/>
      <c r="AT196" s="63"/>
      <c r="AZ196" s="6"/>
      <c r="BB196" s="6"/>
    </row>
    <row r="197" spans="1:54" ht="24.95" customHeight="1">
      <c r="A197" s="58"/>
      <c r="B197" s="59"/>
      <c r="C197" s="60"/>
      <c r="D197" s="64"/>
      <c r="E197" s="61"/>
      <c r="F197" s="62"/>
      <c r="G197" s="64"/>
      <c r="H197" s="64"/>
      <c r="I197" s="65"/>
      <c r="J197" s="65"/>
      <c r="K197" s="65"/>
      <c r="L197" s="65"/>
      <c r="M197" s="65"/>
      <c r="N197" s="63"/>
      <c r="O197" s="63"/>
      <c r="P197" s="63"/>
      <c r="Q197" s="63"/>
      <c r="R197" s="63"/>
      <c r="S197" s="63"/>
      <c r="T197" s="63"/>
      <c r="U197" s="64"/>
      <c r="V197" s="64"/>
      <c r="W197" s="61"/>
      <c r="X197" s="61"/>
      <c r="Y197" s="61"/>
      <c r="Z197" s="65"/>
      <c r="AA197" s="63"/>
      <c r="AB197" s="64"/>
      <c r="AC197" s="64"/>
      <c r="AD197" s="66"/>
      <c r="AE197" s="64"/>
      <c r="AF197" s="67"/>
      <c r="AG197" s="63"/>
      <c r="AH197" s="63"/>
      <c r="AI197" s="63"/>
      <c r="AJ197" s="63"/>
      <c r="AK197" s="63"/>
      <c r="AL197" s="63"/>
      <c r="AM197" s="96"/>
      <c r="AN197" s="96"/>
      <c r="AO197" s="68"/>
      <c r="AP197" s="63"/>
      <c r="AQ197" s="63"/>
      <c r="AR197" s="63"/>
      <c r="AS197" s="63"/>
      <c r="AT197" s="63"/>
      <c r="AZ197" s="6"/>
      <c r="BB197" s="6"/>
    </row>
    <row r="198" spans="1:54" ht="24.95" customHeight="1">
      <c r="A198" s="58"/>
      <c r="B198" s="59"/>
      <c r="C198" s="60"/>
      <c r="D198" s="64"/>
      <c r="E198" s="61"/>
      <c r="F198" s="62"/>
      <c r="G198" s="64"/>
      <c r="H198" s="64"/>
      <c r="I198" s="65"/>
      <c r="J198" s="65"/>
      <c r="K198" s="65"/>
      <c r="L198" s="65"/>
      <c r="M198" s="65"/>
      <c r="N198" s="63"/>
      <c r="O198" s="63"/>
      <c r="P198" s="63"/>
      <c r="Q198" s="63"/>
      <c r="R198" s="63"/>
      <c r="S198" s="63"/>
      <c r="T198" s="63"/>
      <c r="U198" s="64"/>
      <c r="V198" s="64"/>
      <c r="W198" s="61"/>
      <c r="X198" s="61"/>
      <c r="Y198" s="61"/>
      <c r="Z198" s="65"/>
      <c r="AA198" s="63"/>
      <c r="AB198" s="64"/>
      <c r="AC198" s="64"/>
      <c r="AD198" s="66"/>
      <c r="AE198" s="64"/>
      <c r="AF198" s="67"/>
      <c r="AG198" s="63"/>
      <c r="AH198" s="63"/>
      <c r="AI198" s="63"/>
      <c r="AJ198" s="63"/>
      <c r="AK198" s="63"/>
      <c r="AL198" s="63"/>
      <c r="AM198" s="96"/>
      <c r="AN198" s="96"/>
      <c r="AO198" s="68"/>
      <c r="AP198" s="63"/>
      <c r="AQ198" s="63"/>
      <c r="AR198" s="63"/>
      <c r="AS198" s="63"/>
      <c r="AT198" s="63"/>
      <c r="AZ198" s="6"/>
      <c r="BB198" s="6"/>
    </row>
    <row r="199" spans="1:54" ht="24.95" customHeight="1">
      <c r="A199" s="58"/>
      <c r="B199" s="59"/>
      <c r="C199" s="60"/>
      <c r="D199" s="64"/>
      <c r="E199" s="61"/>
      <c r="F199" s="62"/>
      <c r="G199" s="64"/>
      <c r="H199" s="64"/>
      <c r="I199" s="65"/>
      <c r="J199" s="65"/>
      <c r="K199" s="65"/>
      <c r="L199" s="65"/>
      <c r="M199" s="65"/>
      <c r="N199" s="63"/>
      <c r="O199" s="63"/>
      <c r="P199" s="63"/>
      <c r="Q199" s="63"/>
      <c r="R199" s="63"/>
      <c r="S199" s="63"/>
      <c r="T199" s="63"/>
      <c r="U199" s="64"/>
      <c r="V199" s="64"/>
      <c r="W199" s="61"/>
      <c r="X199" s="61"/>
      <c r="Y199" s="61"/>
      <c r="Z199" s="65"/>
      <c r="AA199" s="63"/>
      <c r="AB199" s="64"/>
      <c r="AC199" s="64"/>
      <c r="AD199" s="66"/>
      <c r="AE199" s="64"/>
      <c r="AF199" s="67"/>
      <c r="AG199" s="63"/>
      <c r="AH199" s="63"/>
      <c r="AI199" s="63"/>
      <c r="AJ199" s="63"/>
      <c r="AK199" s="63"/>
      <c r="AL199" s="63"/>
      <c r="AM199" s="96"/>
      <c r="AN199" s="96"/>
      <c r="AO199" s="68"/>
      <c r="AP199" s="63"/>
      <c r="AQ199" s="63"/>
      <c r="AR199" s="63"/>
      <c r="AS199" s="63"/>
      <c r="AT199" s="63"/>
      <c r="AZ199" s="6"/>
      <c r="BB199" s="6"/>
    </row>
    <row r="200" spans="1:54" ht="24.95" customHeight="1">
      <c r="A200" s="58"/>
      <c r="B200" s="59"/>
      <c r="C200" s="60"/>
      <c r="D200" s="64"/>
      <c r="E200" s="61"/>
      <c r="F200" s="62"/>
      <c r="G200" s="64"/>
      <c r="H200" s="64"/>
      <c r="I200" s="65"/>
      <c r="J200" s="65"/>
      <c r="K200" s="65"/>
      <c r="L200" s="65"/>
      <c r="M200" s="65"/>
      <c r="N200" s="63"/>
      <c r="O200" s="63"/>
      <c r="P200" s="63"/>
      <c r="Q200" s="63"/>
      <c r="R200" s="63"/>
      <c r="S200" s="63"/>
      <c r="T200" s="63"/>
      <c r="U200" s="64"/>
      <c r="V200" s="64"/>
      <c r="W200" s="61"/>
      <c r="X200" s="61"/>
      <c r="Y200" s="61"/>
      <c r="Z200" s="65"/>
      <c r="AA200" s="63"/>
      <c r="AB200" s="64"/>
      <c r="AC200" s="64"/>
      <c r="AD200" s="66"/>
      <c r="AE200" s="64"/>
      <c r="AF200" s="67"/>
      <c r="AG200" s="63"/>
      <c r="AH200" s="63"/>
      <c r="AI200" s="63"/>
      <c r="AJ200" s="63"/>
      <c r="AK200" s="63"/>
      <c r="AL200" s="63"/>
      <c r="AM200" s="96"/>
      <c r="AN200" s="96"/>
      <c r="AO200" s="68"/>
      <c r="AP200" s="63"/>
      <c r="AQ200" s="63"/>
      <c r="AR200" s="63"/>
      <c r="AS200" s="63"/>
      <c r="AT200" s="63"/>
      <c r="AZ200" s="6"/>
      <c r="BB200" s="6"/>
    </row>
    <row r="201" spans="1:54" ht="24.95" customHeight="1">
      <c r="A201" s="58"/>
      <c r="B201" s="59"/>
      <c r="C201" s="60"/>
      <c r="D201" s="64"/>
      <c r="E201" s="61"/>
      <c r="F201" s="62"/>
      <c r="G201" s="64"/>
      <c r="H201" s="64"/>
      <c r="I201" s="65"/>
      <c r="J201" s="65"/>
      <c r="K201" s="65"/>
      <c r="L201" s="65"/>
      <c r="M201" s="65"/>
      <c r="N201" s="63"/>
      <c r="O201" s="63"/>
      <c r="P201" s="63"/>
      <c r="Q201" s="63"/>
      <c r="R201" s="63"/>
      <c r="S201" s="63"/>
      <c r="T201" s="63"/>
      <c r="U201" s="64"/>
      <c r="V201" s="64"/>
      <c r="W201" s="61"/>
      <c r="X201" s="61"/>
      <c r="Y201" s="61"/>
      <c r="Z201" s="65"/>
      <c r="AA201" s="63"/>
      <c r="AB201" s="64"/>
      <c r="AC201" s="64"/>
      <c r="AD201" s="66"/>
      <c r="AE201" s="64"/>
      <c r="AF201" s="67"/>
      <c r="AG201" s="63"/>
      <c r="AH201" s="63"/>
      <c r="AI201" s="63"/>
      <c r="AJ201" s="63"/>
      <c r="AK201" s="63"/>
      <c r="AL201" s="63"/>
      <c r="AM201" s="96"/>
      <c r="AN201" s="96"/>
      <c r="AO201" s="68"/>
      <c r="AP201" s="63"/>
      <c r="AQ201" s="63"/>
      <c r="AR201" s="63"/>
      <c r="AS201" s="63"/>
      <c r="AT201" s="63"/>
      <c r="AZ201" s="6"/>
      <c r="BB201" s="6"/>
    </row>
    <row r="202" spans="1:54" ht="24.95" customHeight="1">
      <c r="A202" s="58"/>
      <c r="B202" s="59"/>
      <c r="C202" s="60"/>
      <c r="D202" s="64"/>
      <c r="E202" s="61"/>
      <c r="F202" s="62"/>
      <c r="G202" s="64"/>
      <c r="H202" s="64"/>
      <c r="I202" s="65"/>
      <c r="J202" s="65"/>
      <c r="K202" s="65"/>
      <c r="L202" s="65"/>
      <c r="M202" s="65"/>
      <c r="N202" s="63"/>
      <c r="O202" s="63"/>
      <c r="P202" s="63"/>
      <c r="Q202" s="63"/>
      <c r="R202" s="63"/>
      <c r="S202" s="63"/>
      <c r="T202" s="63"/>
      <c r="U202" s="64"/>
      <c r="V202" s="64"/>
      <c r="W202" s="61"/>
      <c r="X202" s="61"/>
      <c r="Y202" s="61"/>
      <c r="Z202" s="65"/>
      <c r="AA202" s="63"/>
      <c r="AB202" s="64"/>
      <c r="AC202" s="64"/>
      <c r="AD202" s="66"/>
      <c r="AE202" s="64"/>
      <c r="AF202" s="67"/>
      <c r="AG202" s="63"/>
      <c r="AH202" s="63"/>
      <c r="AI202" s="63"/>
      <c r="AJ202" s="63"/>
      <c r="AK202" s="63"/>
      <c r="AL202" s="63"/>
      <c r="AM202" s="96"/>
      <c r="AN202" s="96"/>
      <c r="AO202" s="68"/>
      <c r="AP202" s="63"/>
      <c r="AQ202" s="63"/>
      <c r="AR202" s="63"/>
      <c r="AS202" s="63"/>
      <c r="AT202" s="63"/>
      <c r="AZ202" s="6"/>
      <c r="BB202" s="6"/>
    </row>
    <row r="203" spans="1:54" ht="24.95" customHeight="1">
      <c r="A203" s="58"/>
      <c r="B203" s="59"/>
      <c r="C203" s="60"/>
      <c r="D203" s="64"/>
      <c r="E203" s="61"/>
      <c r="F203" s="62"/>
      <c r="G203" s="64"/>
      <c r="H203" s="64"/>
      <c r="I203" s="65"/>
      <c r="J203" s="65"/>
      <c r="K203" s="65"/>
      <c r="L203" s="65"/>
      <c r="M203" s="65"/>
      <c r="N203" s="63"/>
      <c r="O203" s="63"/>
      <c r="P203" s="63"/>
      <c r="Q203" s="63"/>
      <c r="R203" s="63"/>
      <c r="S203" s="63"/>
      <c r="T203" s="63"/>
      <c r="U203" s="64"/>
      <c r="V203" s="64"/>
      <c r="W203" s="61"/>
      <c r="X203" s="61"/>
      <c r="Y203" s="61"/>
      <c r="Z203" s="65"/>
      <c r="AA203" s="63"/>
      <c r="AB203" s="64"/>
      <c r="AC203" s="64"/>
      <c r="AD203" s="66"/>
      <c r="AE203" s="64"/>
      <c r="AF203" s="67"/>
      <c r="AG203" s="63"/>
      <c r="AH203" s="63"/>
      <c r="AI203" s="63"/>
      <c r="AJ203" s="63"/>
      <c r="AK203" s="63"/>
      <c r="AL203" s="63"/>
      <c r="AM203" s="96"/>
      <c r="AN203" s="96"/>
      <c r="AO203" s="68"/>
      <c r="AP203" s="63"/>
      <c r="AQ203" s="63"/>
      <c r="AR203" s="63"/>
      <c r="AS203" s="63"/>
      <c r="AT203" s="63"/>
      <c r="AZ203" s="6"/>
      <c r="BB203" s="6"/>
    </row>
    <row r="204" spans="1:54" ht="24.95" customHeight="1">
      <c r="A204" s="58"/>
      <c r="B204" s="59"/>
      <c r="C204" s="60"/>
      <c r="D204" s="64"/>
      <c r="E204" s="61"/>
      <c r="F204" s="62"/>
      <c r="G204" s="64"/>
      <c r="H204" s="64"/>
      <c r="I204" s="65"/>
      <c r="J204" s="65"/>
      <c r="K204" s="65"/>
      <c r="L204" s="65"/>
      <c r="M204" s="65"/>
      <c r="N204" s="63"/>
      <c r="O204" s="63"/>
      <c r="P204" s="63"/>
      <c r="Q204" s="63"/>
      <c r="R204" s="63"/>
      <c r="S204" s="63"/>
      <c r="T204" s="63"/>
      <c r="U204" s="64"/>
      <c r="V204" s="64"/>
      <c r="W204" s="61"/>
      <c r="X204" s="61"/>
      <c r="Y204" s="61"/>
      <c r="Z204" s="65"/>
      <c r="AA204" s="63"/>
      <c r="AB204" s="64"/>
      <c r="AC204" s="64"/>
      <c r="AD204" s="66"/>
      <c r="AE204" s="64"/>
      <c r="AF204" s="67"/>
      <c r="AG204" s="63"/>
      <c r="AH204" s="63"/>
      <c r="AI204" s="63"/>
      <c r="AJ204" s="63"/>
      <c r="AK204" s="63"/>
      <c r="AL204" s="63"/>
      <c r="AM204" s="96"/>
      <c r="AN204" s="96"/>
      <c r="AO204" s="68"/>
      <c r="AP204" s="63"/>
      <c r="AQ204" s="63"/>
      <c r="AR204" s="63"/>
      <c r="AS204" s="63"/>
      <c r="AT204" s="63"/>
      <c r="AZ204" s="6"/>
      <c r="BB204" s="6"/>
    </row>
    <row r="205" spans="1:54" ht="24.95" customHeight="1">
      <c r="A205" s="58"/>
      <c r="B205" s="59"/>
      <c r="C205" s="60"/>
      <c r="D205" s="64"/>
      <c r="E205" s="61"/>
      <c r="F205" s="62"/>
      <c r="G205" s="64"/>
      <c r="H205" s="64"/>
      <c r="I205" s="65"/>
      <c r="J205" s="65"/>
      <c r="K205" s="65"/>
      <c r="L205" s="65"/>
      <c r="M205" s="65"/>
      <c r="N205" s="63"/>
      <c r="O205" s="63"/>
      <c r="P205" s="63"/>
      <c r="Q205" s="63"/>
      <c r="R205" s="63"/>
      <c r="S205" s="63"/>
      <c r="T205" s="63"/>
      <c r="U205" s="64"/>
      <c r="V205" s="64"/>
      <c r="W205" s="61"/>
      <c r="X205" s="61"/>
      <c r="Y205" s="61"/>
      <c r="Z205" s="65"/>
      <c r="AA205" s="63"/>
      <c r="AB205" s="64"/>
      <c r="AC205" s="64"/>
      <c r="AD205" s="66"/>
      <c r="AE205" s="64"/>
      <c r="AF205" s="67"/>
      <c r="AG205" s="63"/>
      <c r="AH205" s="63"/>
      <c r="AI205" s="63"/>
      <c r="AJ205" s="63"/>
      <c r="AK205" s="63"/>
      <c r="AL205" s="63"/>
      <c r="AM205" s="96"/>
      <c r="AN205" s="96"/>
      <c r="AO205" s="68"/>
      <c r="AP205" s="63"/>
      <c r="AQ205" s="63"/>
      <c r="AR205" s="63"/>
      <c r="AS205" s="63"/>
      <c r="AT205" s="63"/>
      <c r="AZ205" s="6"/>
      <c r="BB205" s="6"/>
    </row>
    <row r="206" spans="1:54" ht="24.95" customHeight="1">
      <c r="A206" s="58"/>
      <c r="B206" s="59"/>
      <c r="C206" s="60"/>
      <c r="D206" s="64"/>
      <c r="E206" s="61"/>
      <c r="F206" s="62"/>
      <c r="G206" s="64"/>
      <c r="H206" s="64"/>
      <c r="I206" s="65"/>
      <c r="J206" s="65"/>
      <c r="K206" s="65"/>
      <c r="L206" s="65"/>
      <c r="M206" s="65"/>
      <c r="N206" s="63"/>
      <c r="O206" s="63"/>
      <c r="P206" s="63"/>
      <c r="Q206" s="63"/>
      <c r="R206" s="63"/>
      <c r="S206" s="63"/>
      <c r="T206" s="63"/>
      <c r="U206" s="64"/>
      <c r="V206" s="64"/>
      <c r="W206" s="61"/>
      <c r="X206" s="61"/>
      <c r="Y206" s="61"/>
      <c r="Z206" s="65"/>
      <c r="AA206" s="63"/>
      <c r="AB206" s="64"/>
      <c r="AC206" s="64"/>
      <c r="AD206" s="66"/>
      <c r="AE206" s="64"/>
      <c r="AF206" s="67"/>
      <c r="AG206" s="63"/>
      <c r="AH206" s="63"/>
      <c r="AI206" s="63"/>
      <c r="AJ206" s="63"/>
      <c r="AK206" s="63"/>
      <c r="AL206" s="63"/>
      <c r="AM206" s="96"/>
      <c r="AN206" s="96"/>
      <c r="AO206" s="68"/>
      <c r="AP206" s="63"/>
      <c r="AQ206" s="63"/>
      <c r="AR206" s="63"/>
      <c r="AS206" s="63"/>
      <c r="AT206" s="63"/>
      <c r="AZ206" s="6"/>
      <c r="BB206" s="6"/>
    </row>
    <row r="207" spans="1:54" ht="24.95" customHeight="1">
      <c r="A207" s="58"/>
      <c r="B207" s="59"/>
      <c r="C207" s="60"/>
      <c r="D207" s="64"/>
      <c r="E207" s="61"/>
      <c r="F207" s="62"/>
      <c r="G207" s="64"/>
      <c r="H207" s="64"/>
      <c r="I207" s="65"/>
      <c r="J207" s="65"/>
      <c r="K207" s="65"/>
      <c r="L207" s="65"/>
      <c r="M207" s="65"/>
      <c r="N207" s="63"/>
      <c r="O207" s="63"/>
      <c r="P207" s="63"/>
      <c r="Q207" s="63"/>
      <c r="R207" s="63"/>
      <c r="S207" s="63"/>
      <c r="T207" s="63"/>
      <c r="U207" s="64"/>
      <c r="V207" s="64"/>
      <c r="W207" s="61"/>
      <c r="X207" s="61"/>
      <c r="Y207" s="61"/>
      <c r="Z207" s="65"/>
      <c r="AA207" s="63"/>
      <c r="AB207" s="64"/>
      <c r="AC207" s="64"/>
      <c r="AD207" s="66"/>
      <c r="AE207" s="64"/>
      <c r="AF207" s="67"/>
      <c r="AG207" s="63"/>
      <c r="AH207" s="63"/>
      <c r="AI207" s="63"/>
      <c r="AJ207" s="63"/>
      <c r="AK207" s="63"/>
      <c r="AL207" s="63"/>
      <c r="AM207" s="96"/>
      <c r="AN207" s="96"/>
      <c r="AO207" s="68"/>
      <c r="AP207" s="63"/>
      <c r="AQ207" s="63"/>
      <c r="AR207" s="63"/>
      <c r="AS207" s="63"/>
      <c r="AT207" s="63"/>
      <c r="AZ207" s="6"/>
      <c r="BB207" s="6"/>
    </row>
    <row r="208" spans="1:54" ht="24.95" customHeight="1">
      <c r="A208" s="58"/>
      <c r="B208" s="59"/>
      <c r="C208" s="60"/>
      <c r="D208" s="64"/>
      <c r="E208" s="61"/>
      <c r="F208" s="62"/>
      <c r="G208" s="64"/>
      <c r="H208" s="64"/>
      <c r="I208" s="65"/>
      <c r="J208" s="65"/>
      <c r="K208" s="65"/>
      <c r="L208" s="65"/>
      <c r="M208" s="65"/>
      <c r="N208" s="63"/>
      <c r="O208" s="63"/>
      <c r="P208" s="63"/>
      <c r="Q208" s="63"/>
      <c r="R208" s="63"/>
      <c r="S208" s="63"/>
      <c r="T208" s="63"/>
      <c r="U208" s="64"/>
      <c r="V208" s="64"/>
      <c r="W208" s="61"/>
      <c r="X208" s="61"/>
      <c r="Y208" s="61"/>
      <c r="Z208" s="65"/>
      <c r="AA208" s="63"/>
      <c r="AB208" s="64"/>
      <c r="AC208" s="64"/>
      <c r="AD208" s="66"/>
      <c r="AE208" s="64"/>
      <c r="AF208" s="67"/>
      <c r="AG208" s="63"/>
      <c r="AH208" s="63"/>
      <c r="AI208" s="63"/>
      <c r="AJ208" s="63"/>
      <c r="AK208" s="63"/>
      <c r="AL208" s="63"/>
      <c r="AM208" s="96"/>
      <c r="AN208" s="96"/>
      <c r="AO208" s="68"/>
      <c r="AP208" s="63"/>
      <c r="AQ208" s="63"/>
      <c r="AR208" s="63"/>
      <c r="AS208" s="63"/>
      <c r="AT208" s="63"/>
      <c r="AZ208" s="6"/>
      <c r="BB208" s="6"/>
    </row>
    <row r="209" spans="1:54" ht="24.95" customHeight="1">
      <c r="A209" s="58"/>
      <c r="B209" s="59"/>
      <c r="C209" s="60"/>
      <c r="D209" s="64"/>
      <c r="E209" s="61"/>
      <c r="F209" s="62"/>
      <c r="G209" s="64"/>
      <c r="H209" s="64"/>
      <c r="I209" s="65"/>
      <c r="J209" s="65"/>
      <c r="K209" s="65"/>
      <c r="L209" s="65"/>
      <c r="M209" s="65"/>
      <c r="N209" s="63"/>
      <c r="O209" s="63"/>
      <c r="P209" s="63"/>
      <c r="Q209" s="63"/>
      <c r="R209" s="63"/>
      <c r="S209" s="63"/>
      <c r="T209" s="63"/>
      <c r="U209" s="64"/>
      <c r="V209" s="64"/>
      <c r="W209" s="61"/>
      <c r="X209" s="61"/>
      <c r="Y209" s="61"/>
      <c r="Z209" s="65"/>
      <c r="AA209" s="63"/>
      <c r="AB209" s="64"/>
      <c r="AC209" s="64"/>
      <c r="AD209" s="66"/>
      <c r="AE209" s="64"/>
      <c r="AF209" s="67"/>
      <c r="AG209" s="63"/>
      <c r="AH209" s="63"/>
      <c r="AI209" s="63"/>
      <c r="AJ209" s="63"/>
      <c r="AK209" s="63"/>
      <c r="AL209" s="63"/>
      <c r="AM209" s="96"/>
      <c r="AN209" s="96"/>
      <c r="AO209" s="68"/>
      <c r="AP209" s="63"/>
      <c r="AQ209" s="63"/>
      <c r="AR209" s="63"/>
      <c r="AS209" s="63"/>
      <c r="AT209" s="63"/>
      <c r="AZ209" s="6"/>
      <c r="BB209" s="6"/>
    </row>
    <row r="210" spans="1:54" ht="24.95" customHeight="1">
      <c r="A210" s="58"/>
      <c r="B210" s="59"/>
      <c r="C210" s="60"/>
      <c r="D210" s="64"/>
      <c r="E210" s="61"/>
      <c r="F210" s="62"/>
      <c r="G210" s="64"/>
      <c r="H210" s="64"/>
      <c r="I210" s="65"/>
      <c r="J210" s="65"/>
      <c r="K210" s="65"/>
      <c r="L210" s="65"/>
      <c r="M210" s="65"/>
      <c r="N210" s="63"/>
      <c r="O210" s="63"/>
      <c r="P210" s="63"/>
      <c r="Q210" s="63"/>
      <c r="R210" s="63"/>
      <c r="S210" s="63"/>
      <c r="T210" s="63"/>
      <c r="U210" s="64"/>
      <c r="V210" s="64"/>
      <c r="W210" s="61"/>
      <c r="X210" s="61"/>
      <c r="Y210" s="61"/>
      <c r="Z210" s="65"/>
      <c r="AA210" s="63"/>
      <c r="AB210" s="64"/>
      <c r="AC210" s="64"/>
      <c r="AD210" s="66"/>
      <c r="AE210" s="64"/>
      <c r="AF210" s="67"/>
      <c r="AG210" s="63"/>
      <c r="AH210" s="63"/>
      <c r="AI210" s="63"/>
      <c r="AJ210" s="63"/>
      <c r="AK210" s="63"/>
      <c r="AL210" s="63"/>
      <c r="AM210" s="96"/>
      <c r="AN210" s="96"/>
      <c r="AO210" s="68"/>
      <c r="AP210" s="63"/>
      <c r="AQ210" s="63"/>
      <c r="AR210" s="63"/>
      <c r="AS210" s="63"/>
      <c r="AT210" s="63"/>
      <c r="AZ210" s="6"/>
      <c r="BB210" s="6"/>
    </row>
    <row r="211" spans="1:54" ht="24.95" customHeight="1">
      <c r="A211" s="58"/>
      <c r="B211" s="59"/>
      <c r="C211" s="60"/>
      <c r="D211" s="64"/>
      <c r="E211" s="61"/>
      <c r="F211" s="62"/>
      <c r="G211" s="64"/>
      <c r="H211" s="64"/>
      <c r="I211" s="65"/>
      <c r="J211" s="65"/>
      <c r="K211" s="65"/>
      <c r="L211" s="65"/>
      <c r="M211" s="65"/>
      <c r="N211" s="63"/>
      <c r="O211" s="63"/>
      <c r="P211" s="63"/>
      <c r="Q211" s="63"/>
      <c r="R211" s="63"/>
      <c r="S211" s="63"/>
      <c r="T211" s="63"/>
      <c r="U211" s="64"/>
      <c r="V211" s="64"/>
      <c r="W211" s="61"/>
      <c r="X211" s="61"/>
      <c r="Y211" s="61"/>
      <c r="Z211" s="65"/>
      <c r="AA211" s="63"/>
      <c r="AB211" s="64"/>
      <c r="AC211" s="64"/>
      <c r="AD211" s="66"/>
      <c r="AE211" s="64"/>
      <c r="AF211" s="67"/>
      <c r="AG211" s="63"/>
      <c r="AH211" s="63"/>
      <c r="AI211" s="63"/>
      <c r="AJ211" s="63"/>
      <c r="AK211" s="63"/>
      <c r="AL211" s="63"/>
      <c r="AM211" s="96"/>
      <c r="AN211" s="96"/>
      <c r="AO211" s="68"/>
      <c r="AP211" s="63"/>
      <c r="AQ211" s="63"/>
      <c r="AR211" s="63"/>
      <c r="AS211" s="63"/>
      <c r="AT211" s="63"/>
      <c r="AZ211" s="6"/>
      <c r="BB211" s="6"/>
    </row>
    <row r="212" spans="1:54" ht="24.95" customHeight="1">
      <c r="A212" s="58"/>
      <c r="B212" s="59"/>
      <c r="C212" s="60"/>
      <c r="D212" s="64"/>
      <c r="E212" s="61"/>
      <c r="F212" s="62"/>
      <c r="G212" s="64"/>
      <c r="H212" s="64"/>
      <c r="I212" s="65"/>
      <c r="J212" s="65"/>
      <c r="K212" s="65"/>
      <c r="L212" s="65"/>
      <c r="M212" s="65"/>
      <c r="N212" s="63"/>
      <c r="O212" s="63"/>
      <c r="P212" s="63"/>
      <c r="Q212" s="63"/>
      <c r="R212" s="63"/>
      <c r="S212" s="63"/>
      <c r="T212" s="63"/>
      <c r="U212" s="64"/>
      <c r="V212" s="64"/>
      <c r="W212" s="61"/>
      <c r="X212" s="61"/>
      <c r="Y212" s="61"/>
      <c r="Z212" s="65"/>
      <c r="AA212" s="63"/>
      <c r="AB212" s="64"/>
      <c r="AC212" s="64"/>
      <c r="AD212" s="66"/>
      <c r="AE212" s="64"/>
      <c r="AF212" s="67"/>
      <c r="AG212" s="63"/>
      <c r="AH212" s="63"/>
      <c r="AI212" s="63"/>
      <c r="AJ212" s="63"/>
      <c r="AK212" s="63"/>
      <c r="AL212" s="63"/>
      <c r="AM212" s="96"/>
      <c r="AN212" s="96"/>
      <c r="AO212" s="68"/>
      <c r="AP212" s="63"/>
      <c r="AQ212" s="63"/>
      <c r="AR212" s="63"/>
      <c r="AS212" s="63"/>
      <c r="AT212" s="63"/>
      <c r="AZ212" s="6"/>
      <c r="BB212" s="6"/>
    </row>
    <row r="213" spans="1:54" ht="24.95" customHeight="1">
      <c r="A213" s="58"/>
      <c r="B213" s="59"/>
      <c r="C213" s="60"/>
      <c r="D213" s="64"/>
      <c r="E213" s="61"/>
      <c r="F213" s="62"/>
      <c r="G213" s="64"/>
      <c r="H213" s="64"/>
      <c r="I213" s="65"/>
      <c r="J213" s="65"/>
      <c r="K213" s="65"/>
      <c r="L213" s="65"/>
      <c r="M213" s="65"/>
      <c r="N213" s="63"/>
      <c r="O213" s="63"/>
      <c r="P213" s="63"/>
      <c r="Q213" s="63"/>
      <c r="R213" s="63"/>
      <c r="S213" s="63"/>
      <c r="T213" s="63"/>
      <c r="U213" s="64"/>
      <c r="V213" s="64"/>
      <c r="W213" s="61"/>
      <c r="X213" s="61"/>
      <c r="Y213" s="61"/>
      <c r="Z213" s="65"/>
      <c r="AA213" s="63"/>
      <c r="AB213" s="64"/>
      <c r="AC213" s="64"/>
      <c r="AD213" s="66"/>
      <c r="AE213" s="64"/>
      <c r="AF213" s="67"/>
      <c r="AG213" s="63"/>
      <c r="AH213" s="63"/>
      <c r="AI213" s="63"/>
      <c r="AJ213" s="63"/>
      <c r="AK213" s="63"/>
      <c r="AL213" s="63"/>
      <c r="AM213" s="96"/>
      <c r="AN213" s="96"/>
      <c r="AO213" s="68"/>
      <c r="AP213" s="63"/>
      <c r="AQ213" s="63"/>
      <c r="AR213" s="63"/>
      <c r="AS213" s="63"/>
      <c r="AT213" s="63"/>
      <c r="AZ213" s="6"/>
      <c r="BB213" s="6"/>
    </row>
    <row r="214" spans="1:54" ht="24.95" customHeight="1">
      <c r="A214" s="58"/>
      <c r="B214" s="59"/>
      <c r="C214" s="60"/>
      <c r="D214" s="64"/>
      <c r="E214" s="61"/>
      <c r="F214" s="62"/>
      <c r="G214" s="64"/>
      <c r="H214" s="64"/>
      <c r="I214" s="65"/>
      <c r="J214" s="65"/>
      <c r="K214" s="65"/>
      <c r="L214" s="65"/>
      <c r="M214" s="65"/>
      <c r="N214" s="63"/>
      <c r="O214" s="63"/>
      <c r="P214" s="63"/>
      <c r="Q214" s="63"/>
      <c r="R214" s="63"/>
      <c r="S214" s="63"/>
      <c r="T214" s="63"/>
      <c r="U214" s="64"/>
      <c r="V214" s="64"/>
      <c r="W214" s="61"/>
      <c r="X214" s="61"/>
      <c r="Y214" s="61"/>
      <c r="Z214" s="65"/>
      <c r="AA214" s="63"/>
      <c r="AB214" s="64"/>
      <c r="AC214" s="64"/>
      <c r="AD214" s="66"/>
      <c r="AE214" s="64"/>
      <c r="AF214" s="67"/>
      <c r="AG214" s="63"/>
      <c r="AH214" s="63"/>
      <c r="AI214" s="63"/>
      <c r="AJ214" s="63"/>
      <c r="AK214" s="63"/>
      <c r="AL214" s="63"/>
      <c r="AM214" s="96"/>
      <c r="AN214" s="96"/>
      <c r="AO214" s="68"/>
      <c r="AP214" s="63"/>
      <c r="AQ214" s="63"/>
      <c r="AR214" s="63"/>
      <c r="AS214" s="63"/>
      <c r="AT214" s="63"/>
      <c r="AZ214" s="6"/>
      <c r="BB214" s="6"/>
    </row>
    <row r="215" spans="1:54" ht="24.95" customHeight="1">
      <c r="A215" s="58"/>
      <c r="B215" s="59"/>
      <c r="C215" s="60"/>
      <c r="D215" s="64"/>
      <c r="E215" s="61"/>
      <c r="F215" s="62"/>
      <c r="G215" s="64"/>
      <c r="H215" s="64"/>
      <c r="I215" s="65"/>
      <c r="J215" s="65"/>
      <c r="K215" s="65"/>
      <c r="L215" s="65"/>
      <c r="M215" s="65"/>
      <c r="N215" s="63"/>
      <c r="O215" s="63"/>
      <c r="P215" s="63"/>
      <c r="Q215" s="63"/>
      <c r="R215" s="63"/>
      <c r="S215" s="63"/>
      <c r="T215" s="63"/>
      <c r="U215" s="64"/>
      <c r="V215" s="64"/>
      <c r="W215" s="61"/>
      <c r="X215" s="61"/>
      <c r="Y215" s="61"/>
      <c r="Z215" s="65"/>
      <c r="AA215" s="63"/>
      <c r="AB215" s="64"/>
      <c r="AC215" s="64"/>
      <c r="AD215" s="66"/>
      <c r="AE215" s="64"/>
      <c r="AF215" s="67"/>
      <c r="AG215" s="63"/>
      <c r="AH215" s="63"/>
      <c r="AI215" s="63"/>
      <c r="AJ215" s="63"/>
      <c r="AK215" s="63"/>
      <c r="AL215" s="63"/>
      <c r="AM215" s="96"/>
      <c r="AN215" s="96"/>
      <c r="AO215" s="68"/>
      <c r="AP215" s="63"/>
      <c r="AQ215" s="63"/>
      <c r="AR215" s="63"/>
      <c r="AS215" s="63"/>
      <c r="AT215" s="63"/>
      <c r="AZ215" s="6"/>
      <c r="BB215" s="6"/>
    </row>
    <row r="216" spans="1:54" ht="24.95" customHeight="1">
      <c r="A216" s="58"/>
      <c r="B216" s="59"/>
      <c r="C216" s="60"/>
      <c r="D216" s="64"/>
      <c r="E216" s="61"/>
      <c r="F216" s="62"/>
      <c r="G216" s="64"/>
      <c r="H216" s="64"/>
      <c r="I216" s="65"/>
      <c r="J216" s="65"/>
      <c r="K216" s="65"/>
      <c r="L216" s="65"/>
      <c r="M216" s="65"/>
      <c r="N216" s="63"/>
      <c r="O216" s="63"/>
      <c r="P216" s="63"/>
      <c r="Q216" s="63"/>
      <c r="R216" s="63"/>
      <c r="S216" s="63"/>
      <c r="T216" s="63"/>
      <c r="U216" s="64"/>
      <c r="V216" s="64"/>
      <c r="W216" s="61"/>
      <c r="X216" s="61"/>
      <c r="Y216" s="61"/>
      <c r="Z216" s="65"/>
      <c r="AA216" s="63"/>
      <c r="AB216" s="64"/>
      <c r="AC216" s="64"/>
      <c r="AD216" s="66"/>
      <c r="AE216" s="64"/>
      <c r="AF216" s="67"/>
      <c r="AG216" s="63"/>
      <c r="AH216" s="63"/>
      <c r="AI216" s="63"/>
      <c r="AJ216" s="63"/>
      <c r="AK216" s="63"/>
      <c r="AL216" s="63"/>
      <c r="AM216" s="96"/>
      <c r="AN216" s="96"/>
      <c r="AO216" s="68"/>
      <c r="AP216" s="63"/>
      <c r="AQ216" s="63"/>
      <c r="AR216" s="63"/>
      <c r="AS216" s="63"/>
      <c r="AT216" s="63"/>
      <c r="AZ216" s="6"/>
      <c r="BB216" s="6"/>
    </row>
    <row r="217" spans="1:54" ht="24.95" customHeight="1">
      <c r="A217" s="58"/>
      <c r="B217" s="59"/>
      <c r="C217" s="60"/>
      <c r="D217" s="64"/>
      <c r="E217" s="61"/>
      <c r="F217" s="62"/>
      <c r="G217" s="64"/>
      <c r="H217" s="64"/>
      <c r="I217" s="65"/>
      <c r="J217" s="65"/>
      <c r="K217" s="65"/>
      <c r="L217" s="65"/>
      <c r="M217" s="65"/>
      <c r="N217" s="63"/>
      <c r="O217" s="63"/>
      <c r="P217" s="63"/>
      <c r="Q217" s="63"/>
      <c r="R217" s="63"/>
      <c r="S217" s="63"/>
      <c r="T217" s="63"/>
      <c r="U217" s="64"/>
      <c r="V217" s="64"/>
      <c r="W217" s="61"/>
      <c r="X217" s="61"/>
      <c r="Y217" s="61"/>
      <c r="Z217" s="65"/>
      <c r="AA217" s="63"/>
      <c r="AB217" s="64"/>
      <c r="AC217" s="64"/>
      <c r="AD217" s="66"/>
      <c r="AE217" s="64"/>
      <c r="AF217" s="67"/>
      <c r="AG217" s="63"/>
      <c r="AH217" s="63"/>
      <c r="AI217" s="63"/>
      <c r="AJ217" s="63"/>
      <c r="AK217" s="63"/>
      <c r="AL217" s="63"/>
      <c r="AM217" s="96"/>
      <c r="AN217" s="96"/>
      <c r="AO217" s="68"/>
      <c r="AP217" s="63"/>
      <c r="AQ217" s="63"/>
      <c r="AR217" s="63"/>
      <c r="AS217" s="63"/>
      <c r="AT217" s="63"/>
      <c r="AZ217" s="6"/>
      <c r="BB217" s="6"/>
    </row>
    <row r="218" spans="1:54" ht="24.95" customHeight="1">
      <c r="A218" s="58"/>
      <c r="B218" s="59"/>
      <c r="C218" s="60"/>
      <c r="D218" s="64"/>
      <c r="E218" s="61"/>
      <c r="F218" s="62"/>
      <c r="G218" s="64"/>
      <c r="H218" s="64"/>
      <c r="I218" s="65"/>
      <c r="J218" s="65"/>
      <c r="K218" s="65"/>
      <c r="L218" s="65"/>
      <c r="M218" s="65"/>
      <c r="N218" s="63"/>
      <c r="O218" s="63"/>
      <c r="P218" s="63"/>
      <c r="Q218" s="63"/>
      <c r="R218" s="63"/>
      <c r="S218" s="63"/>
      <c r="T218" s="63"/>
      <c r="U218" s="64"/>
      <c r="V218" s="64"/>
      <c r="W218" s="61"/>
      <c r="X218" s="61"/>
      <c r="Y218" s="61"/>
      <c r="Z218" s="65"/>
      <c r="AA218" s="63"/>
      <c r="AB218" s="64"/>
      <c r="AC218" s="64"/>
      <c r="AD218" s="66"/>
      <c r="AE218" s="64"/>
      <c r="AF218" s="67"/>
      <c r="AG218" s="63"/>
      <c r="AH218" s="63"/>
      <c r="AI218" s="63"/>
      <c r="AJ218" s="63"/>
      <c r="AK218" s="63"/>
      <c r="AL218" s="63"/>
      <c r="AM218" s="96"/>
      <c r="AN218" s="96"/>
      <c r="AO218" s="68"/>
      <c r="AP218" s="63"/>
      <c r="AQ218" s="63"/>
      <c r="AR218" s="63"/>
      <c r="AS218" s="63"/>
      <c r="AT218" s="63"/>
      <c r="AZ218" s="6"/>
      <c r="BB218" s="6"/>
    </row>
    <row r="219" spans="1:54" ht="24.95" customHeight="1">
      <c r="A219" s="58"/>
      <c r="B219" s="59"/>
      <c r="C219" s="60"/>
      <c r="D219" s="64"/>
      <c r="E219" s="61"/>
      <c r="F219" s="62"/>
      <c r="G219" s="64"/>
      <c r="H219" s="64"/>
      <c r="I219" s="65"/>
      <c r="J219" s="65"/>
      <c r="K219" s="65"/>
      <c r="L219" s="65"/>
      <c r="M219" s="65"/>
      <c r="N219" s="63"/>
      <c r="O219" s="63"/>
      <c r="P219" s="63"/>
      <c r="Q219" s="63"/>
      <c r="R219" s="63"/>
      <c r="S219" s="63"/>
      <c r="T219" s="63"/>
      <c r="U219" s="64"/>
      <c r="V219" s="64"/>
      <c r="W219" s="61"/>
      <c r="X219" s="61"/>
      <c r="Y219" s="61"/>
      <c r="Z219" s="65"/>
      <c r="AA219" s="63"/>
      <c r="AB219" s="64"/>
      <c r="AC219" s="64"/>
      <c r="AD219" s="66"/>
      <c r="AE219" s="64"/>
      <c r="AF219" s="67"/>
      <c r="AG219" s="63"/>
      <c r="AH219" s="63"/>
      <c r="AI219" s="63"/>
      <c r="AJ219" s="63"/>
      <c r="AK219" s="63"/>
      <c r="AL219" s="63"/>
      <c r="AM219" s="96"/>
      <c r="AN219" s="96"/>
      <c r="AO219" s="68"/>
      <c r="AP219" s="63"/>
      <c r="AQ219" s="63"/>
      <c r="AR219" s="63"/>
      <c r="AS219" s="63"/>
      <c r="AT219" s="63"/>
      <c r="AZ219" s="6"/>
      <c r="BB219" s="6"/>
    </row>
    <row r="220" spans="1:54" ht="24.95" customHeight="1">
      <c r="A220" s="58"/>
      <c r="B220" s="59"/>
      <c r="C220" s="60"/>
      <c r="D220" s="64"/>
      <c r="E220" s="61"/>
      <c r="F220" s="62"/>
      <c r="G220" s="64"/>
      <c r="H220" s="64"/>
      <c r="I220" s="65"/>
      <c r="J220" s="65"/>
      <c r="K220" s="65"/>
      <c r="L220" s="65"/>
      <c r="M220" s="65"/>
      <c r="N220" s="63"/>
      <c r="O220" s="63"/>
      <c r="P220" s="63"/>
      <c r="Q220" s="63"/>
      <c r="R220" s="63"/>
      <c r="S220" s="63"/>
      <c r="T220" s="63"/>
      <c r="U220" s="64"/>
      <c r="V220" s="64"/>
      <c r="W220" s="61"/>
      <c r="X220" s="61"/>
      <c r="Y220" s="61"/>
      <c r="Z220" s="65"/>
      <c r="AA220" s="63"/>
      <c r="AB220" s="64"/>
      <c r="AC220" s="64"/>
      <c r="AD220" s="66"/>
      <c r="AE220" s="64"/>
      <c r="AF220" s="67"/>
      <c r="AG220" s="63"/>
      <c r="AH220" s="63"/>
      <c r="AI220" s="63"/>
      <c r="AJ220" s="63"/>
      <c r="AK220" s="63"/>
      <c r="AL220" s="63"/>
      <c r="AM220" s="96"/>
      <c r="AN220" s="96"/>
      <c r="AO220" s="68"/>
      <c r="AP220" s="63"/>
      <c r="AQ220" s="63"/>
      <c r="AR220" s="63"/>
      <c r="AS220" s="63"/>
      <c r="AT220" s="63"/>
      <c r="AZ220" s="6"/>
      <c r="BB220" s="6"/>
    </row>
    <row r="221" spans="1:54" ht="24.95" customHeight="1">
      <c r="A221" s="58"/>
      <c r="B221" s="59"/>
      <c r="C221" s="60"/>
      <c r="D221" s="64"/>
      <c r="E221" s="61"/>
      <c r="F221" s="62"/>
      <c r="G221" s="64"/>
      <c r="H221" s="64"/>
      <c r="I221" s="65"/>
      <c r="J221" s="65"/>
      <c r="K221" s="65"/>
      <c r="L221" s="65"/>
      <c r="M221" s="65"/>
      <c r="N221" s="63"/>
      <c r="O221" s="63"/>
      <c r="P221" s="63"/>
      <c r="Q221" s="63"/>
      <c r="R221" s="63"/>
      <c r="S221" s="63"/>
      <c r="T221" s="63"/>
      <c r="U221" s="64"/>
      <c r="V221" s="64"/>
      <c r="W221" s="61"/>
      <c r="X221" s="61"/>
      <c r="Y221" s="61"/>
      <c r="Z221" s="65"/>
      <c r="AA221" s="63"/>
      <c r="AB221" s="64"/>
      <c r="AC221" s="64"/>
      <c r="AD221" s="66"/>
      <c r="AE221" s="64"/>
      <c r="AF221" s="67"/>
      <c r="AG221" s="63"/>
      <c r="AH221" s="63"/>
      <c r="AI221" s="63"/>
      <c r="AJ221" s="63"/>
      <c r="AK221" s="63"/>
      <c r="AL221" s="63"/>
      <c r="AM221" s="96"/>
      <c r="AN221" s="96"/>
      <c r="AO221" s="68"/>
      <c r="AP221" s="63"/>
      <c r="AQ221" s="63"/>
      <c r="AR221" s="63"/>
      <c r="AS221" s="63"/>
      <c r="AT221" s="63"/>
      <c r="AZ221" s="6"/>
      <c r="BB221" s="6"/>
    </row>
    <row r="222" spans="1:54" ht="24.95" customHeight="1">
      <c r="A222" s="58"/>
      <c r="B222" s="59"/>
      <c r="C222" s="60"/>
      <c r="D222" s="64"/>
      <c r="E222" s="61"/>
      <c r="F222" s="62"/>
      <c r="G222" s="64"/>
      <c r="H222" s="64"/>
      <c r="I222" s="65"/>
      <c r="J222" s="65"/>
      <c r="K222" s="65"/>
      <c r="L222" s="65"/>
      <c r="M222" s="65"/>
      <c r="N222" s="63"/>
      <c r="O222" s="63"/>
      <c r="P222" s="63"/>
      <c r="Q222" s="63"/>
      <c r="R222" s="63"/>
      <c r="S222" s="63"/>
      <c r="T222" s="63"/>
      <c r="U222" s="64"/>
      <c r="V222" s="64"/>
      <c r="W222" s="61"/>
      <c r="X222" s="61"/>
      <c r="Y222" s="61"/>
      <c r="Z222" s="65"/>
      <c r="AA222" s="63"/>
      <c r="AB222" s="64"/>
      <c r="AC222" s="64"/>
      <c r="AD222" s="66"/>
      <c r="AE222" s="64"/>
      <c r="AF222" s="67"/>
      <c r="AG222" s="63"/>
      <c r="AH222" s="63"/>
      <c r="AI222" s="63"/>
      <c r="AJ222" s="63"/>
      <c r="AK222" s="63"/>
      <c r="AL222" s="63"/>
      <c r="AM222" s="96"/>
      <c r="AN222" s="96"/>
      <c r="AO222" s="68"/>
      <c r="AP222" s="63"/>
      <c r="AQ222" s="63"/>
      <c r="AR222" s="63"/>
      <c r="AS222" s="63"/>
      <c r="AT222" s="63"/>
      <c r="AZ222" s="6"/>
      <c r="BB222" s="6"/>
    </row>
    <row r="223" spans="1:54" ht="24.95" customHeight="1">
      <c r="A223" s="58"/>
      <c r="B223" s="59"/>
      <c r="C223" s="60"/>
      <c r="D223" s="64"/>
      <c r="E223" s="61"/>
      <c r="F223" s="62"/>
      <c r="G223" s="64"/>
      <c r="H223" s="64"/>
      <c r="I223" s="65"/>
      <c r="J223" s="65"/>
      <c r="K223" s="65"/>
      <c r="L223" s="65"/>
      <c r="M223" s="65"/>
      <c r="N223" s="63"/>
      <c r="O223" s="63"/>
      <c r="P223" s="63"/>
      <c r="Q223" s="63"/>
      <c r="R223" s="63"/>
      <c r="S223" s="63"/>
      <c r="T223" s="63"/>
      <c r="U223" s="64"/>
      <c r="V223" s="64"/>
      <c r="W223" s="61"/>
      <c r="X223" s="61"/>
      <c r="Y223" s="61"/>
      <c r="Z223" s="65"/>
      <c r="AA223" s="63"/>
      <c r="AB223" s="64"/>
      <c r="AC223" s="64"/>
      <c r="AD223" s="66"/>
      <c r="AE223" s="64"/>
      <c r="AF223" s="67"/>
      <c r="AG223" s="63"/>
      <c r="AH223" s="63"/>
      <c r="AI223" s="63"/>
      <c r="AJ223" s="63"/>
      <c r="AK223" s="63"/>
      <c r="AL223" s="63"/>
      <c r="AM223" s="96"/>
      <c r="AN223" s="96"/>
      <c r="AO223" s="68"/>
      <c r="AP223" s="63"/>
      <c r="AQ223" s="63"/>
      <c r="AR223" s="63"/>
      <c r="AS223" s="63"/>
      <c r="AT223" s="63"/>
      <c r="AZ223" s="6"/>
      <c r="BB223" s="6"/>
    </row>
    <row r="224" spans="1:54" ht="24.95" customHeight="1">
      <c r="A224" s="58"/>
      <c r="B224" s="59"/>
      <c r="C224" s="60"/>
      <c r="D224" s="64"/>
      <c r="E224" s="61"/>
      <c r="F224" s="62"/>
      <c r="G224" s="64"/>
      <c r="H224" s="64"/>
      <c r="I224" s="65"/>
      <c r="J224" s="65"/>
      <c r="K224" s="65"/>
      <c r="L224" s="65"/>
      <c r="M224" s="65"/>
      <c r="N224" s="63"/>
      <c r="O224" s="63"/>
      <c r="P224" s="63"/>
      <c r="Q224" s="63"/>
      <c r="R224" s="63"/>
      <c r="S224" s="63"/>
      <c r="T224" s="63"/>
      <c r="U224" s="64"/>
      <c r="V224" s="64"/>
      <c r="W224" s="61"/>
      <c r="X224" s="61"/>
      <c r="Y224" s="61"/>
      <c r="Z224" s="65"/>
      <c r="AA224" s="63"/>
      <c r="AB224" s="64"/>
      <c r="AC224" s="64"/>
      <c r="AD224" s="66"/>
      <c r="AE224" s="64"/>
      <c r="AF224" s="67"/>
      <c r="AG224" s="63"/>
      <c r="AH224" s="63"/>
      <c r="AI224" s="63"/>
      <c r="AJ224" s="63"/>
      <c r="AK224" s="63"/>
      <c r="AL224" s="63"/>
      <c r="AM224" s="96"/>
      <c r="AN224" s="96"/>
      <c r="AO224" s="68"/>
      <c r="AP224" s="63"/>
      <c r="AQ224" s="63"/>
      <c r="AR224" s="63"/>
      <c r="AS224" s="63"/>
      <c r="AT224" s="63"/>
      <c r="AZ224" s="6"/>
      <c r="BB224" s="6"/>
    </row>
    <row r="225" spans="1:54" ht="24.95" customHeight="1">
      <c r="A225" s="58"/>
      <c r="B225" s="59"/>
      <c r="C225" s="60"/>
      <c r="D225" s="64"/>
      <c r="E225" s="61"/>
      <c r="F225" s="62"/>
      <c r="G225" s="64"/>
      <c r="H225" s="64"/>
      <c r="I225" s="65"/>
      <c r="J225" s="65"/>
      <c r="K225" s="65"/>
      <c r="L225" s="65"/>
      <c r="M225" s="65"/>
      <c r="N225" s="63"/>
      <c r="O225" s="63"/>
      <c r="P225" s="63"/>
      <c r="Q225" s="63"/>
      <c r="R225" s="63"/>
      <c r="S225" s="63"/>
      <c r="T225" s="63"/>
      <c r="U225" s="64"/>
      <c r="V225" s="64"/>
      <c r="W225" s="61"/>
      <c r="X225" s="61"/>
      <c r="Y225" s="61"/>
      <c r="Z225" s="65"/>
      <c r="AA225" s="63"/>
      <c r="AB225" s="64"/>
      <c r="AC225" s="64"/>
      <c r="AD225" s="66"/>
      <c r="AE225" s="64"/>
      <c r="AF225" s="67"/>
      <c r="AG225" s="63"/>
      <c r="AH225" s="63"/>
      <c r="AI225" s="63"/>
      <c r="AJ225" s="63"/>
      <c r="AK225" s="63"/>
      <c r="AL225" s="63"/>
      <c r="AM225" s="96"/>
      <c r="AN225" s="96"/>
      <c r="AO225" s="68"/>
      <c r="AP225" s="63"/>
      <c r="AQ225" s="63"/>
      <c r="AR225" s="63"/>
      <c r="AS225" s="63"/>
      <c r="AT225" s="63"/>
      <c r="AZ225" s="6"/>
      <c r="BB225" s="6"/>
    </row>
    <row r="226" spans="1:54" ht="24.95" customHeight="1">
      <c r="A226" s="58"/>
      <c r="B226" s="59"/>
      <c r="C226" s="60"/>
      <c r="D226" s="64"/>
      <c r="E226" s="61"/>
      <c r="F226" s="62"/>
      <c r="G226" s="64"/>
      <c r="H226" s="64"/>
      <c r="I226" s="65"/>
      <c r="J226" s="65"/>
      <c r="K226" s="65"/>
      <c r="L226" s="65"/>
      <c r="M226" s="65"/>
      <c r="N226" s="63"/>
      <c r="O226" s="63"/>
      <c r="P226" s="63"/>
      <c r="Q226" s="63"/>
      <c r="R226" s="63"/>
      <c r="S226" s="63"/>
      <c r="T226" s="63"/>
      <c r="U226" s="64"/>
      <c r="V226" s="64"/>
      <c r="W226" s="61"/>
      <c r="X226" s="61"/>
      <c r="Y226" s="61"/>
      <c r="Z226" s="65"/>
      <c r="AA226" s="63"/>
      <c r="AB226" s="64"/>
      <c r="AC226" s="64"/>
      <c r="AD226" s="66"/>
      <c r="AE226" s="64"/>
      <c r="AF226" s="67"/>
      <c r="AG226" s="63"/>
      <c r="AH226" s="63"/>
      <c r="AI226" s="63"/>
      <c r="AJ226" s="63"/>
      <c r="AK226" s="63"/>
      <c r="AL226" s="63"/>
      <c r="AM226" s="96"/>
      <c r="AN226" s="96"/>
      <c r="AO226" s="68"/>
      <c r="AP226" s="63"/>
      <c r="AQ226" s="63"/>
      <c r="AR226" s="63"/>
      <c r="AS226" s="63"/>
      <c r="AT226" s="63"/>
      <c r="AZ226" s="6"/>
      <c r="BB226" s="6"/>
    </row>
    <row r="227" spans="1:54" ht="24.95" customHeight="1">
      <c r="A227" s="58"/>
      <c r="B227" s="59"/>
      <c r="C227" s="60"/>
      <c r="D227" s="64"/>
      <c r="E227" s="61"/>
      <c r="F227" s="62"/>
      <c r="G227" s="64"/>
      <c r="H227" s="64"/>
      <c r="I227" s="65"/>
      <c r="J227" s="65"/>
      <c r="K227" s="65"/>
      <c r="L227" s="65"/>
      <c r="M227" s="65"/>
      <c r="N227" s="63"/>
      <c r="O227" s="63"/>
      <c r="P227" s="63"/>
      <c r="Q227" s="63"/>
      <c r="R227" s="63"/>
      <c r="S227" s="63"/>
      <c r="T227" s="63"/>
      <c r="U227" s="64"/>
      <c r="V227" s="64"/>
      <c r="W227" s="61"/>
      <c r="X227" s="61"/>
      <c r="Y227" s="61"/>
      <c r="Z227" s="65"/>
      <c r="AA227" s="63"/>
      <c r="AB227" s="64"/>
      <c r="AC227" s="64"/>
      <c r="AD227" s="66"/>
      <c r="AE227" s="64"/>
      <c r="AF227" s="67"/>
      <c r="AG227" s="63"/>
      <c r="AH227" s="63"/>
      <c r="AI227" s="63"/>
      <c r="AJ227" s="63"/>
      <c r="AK227" s="63"/>
      <c r="AL227" s="63"/>
      <c r="AM227" s="96"/>
      <c r="AN227" s="96"/>
      <c r="AO227" s="68"/>
      <c r="AP227" s="63"/>
      <c r="AQ227" s="63"/>
      <c r="AR227" s="63"/>
      <c r="AS227" s="63"/>
      <c r="AT227" s="63"/>
      <c r="AZ227" s="6"/>
      <c r="BB227" s="6"/>
    </row>
    <row r="228" spans="1:54" ht="24.95" customHeight="1">
      <c r="A228" s="58"/>
      <c r="B228" s="59"/>
      <c r="C228" s="60"/>
      <c r="D228" s="64"/>
      <c r="E228" s="61"/>
      <c r="F228" s="62"/>
      <c r="G228" s="64"/>
      <c r="H228" s="64"/>
      <c r="I228" s="65"/>
      <c r="J228" s="65"/>
      <c r="K228" s="65"/>
      <c r="L228" s="65"/>
      <c r="M228" s="65"/>
      <c r="N228" s="63"/>
      <c r="O228" s="63"/>
      <c r="P228" s="63"/>
      <c r="Q228" s="63"/>
      <c r="R228" s="63"/>
      <c r="S228" s="63"/>
      <c r="T228" s="63"/>
      <c r="U228" s="64"/>
      <c r="V228" s="64"/>
      <c r="W228" s="61"/>
      <c r="X228" s="61"/>
      <c r="Y228" s="61"/>
      <c r="Z228" s="65"/>
      <c r="AA228" s="63"/>
      <c r="AB228" s="64"/>
      <c r="AC228" s="64"/>
      <c r="AD228" s="66"/>
      <c r="AE228" s="64"/>
      <c r="AF228" s="67"/>
      <c r="AG228" s="63"/>
      <c r="AH228" s="63"/>
      <c r="AI228" s="63"/>
      <c r="AJ228" s="63"/>
      <c r="AK228" s="63"/>
      <c r="AL228" s="63"/>
      <c r="AM228" s="96"/>
      <c r="AN228" s="96"/>
      <c r="AO228" s="68"/>
      <c r="AP228" s="63"/>
      <c r="AQ228" s="63"/>
      <c r="AR228" s="63"/>
      <c r="AS228" s="63"/>
      <c r="AT228" s="63"/>
      <c r="AZ228" s="6"/>
      <c r="BB228" s="6"/>
    </row>
    <row r="229" spans="1:54" ht="24.95" customHeight="1">
      <c r="A229" s="58"/>
      <c r="B229" s="59"/>
      <c r="C229" s="60"/>
      <c r="D229" s="64"/>
      <c r="E229" s="61"/>
      <c r="F229" s="62"/>
      <c r="G229" s="64"/>
      <c r="H229" s="64"/>
      <c r="I229" s="65"/>
      <c r="J229" s="65"/>
      <c r="K229" s="65"/>
      <c r="L229" s="65"/>
      <c r="M229" s="65"/>
      <c r="N229" s="63"/>
      <c r="O229" s="63"/>
      <c r="P229" s="63"/>
      <c r="Q229" s="63"/>
      <c r="R229" s="63"/>
      <c r="S229" s="63"/>
      <c r="T229" s="63"/>
      <c r="U229" s="64"/>
      <c r="V229" s="64"/>
      <c r="W229" s="61"/>
      <c r="X229" s="61"/>
      <c r="Y229" s="61"/>
      <c r="Z229" s="65"/>
      <c r="AA229" s="63"/>
      <c r="AB229" s="64"/>
      <c r="AC229" s="64"/>
      <c r="AD229" s="66"/>
      <c r="AE229" s="64"/>
      <c r="AF229" s="67"/>
      <c r="AG229" s="63"/>
      <c r="AH229" s="63"/>
      <c r="AI229" s="63"/>
      <c r="AJ229" s="63"/>
      <c r="AK229" s="63"/>
      <c r="AL229" s="63"/>
      <c r="AM229" s="96"/>
      <c r="AN229" s="96"/>
      <c r="AO229" s="68"/>
      <c r="AP229" s="63"/>
      <c r="AQ229" s="63"/>
      <c r="AR229" s="63"/>
      <c r="AS229" s="63"/>
      <c r="AT229" s="63"/>
      <c r="AZ229" s="6"/>
      <c r="BB229" s="6"/>
    </row>
    <row r="230" spans="1:54" ht="24.95" customHeight="1">
      <c r="A230" s="58"/>
      <c r="B230" s="59"/>
      <c r="C230" s="60"/>
      <c r="D230" s="64"/>
      <c r="E230" s="61"/>
      <c r="F230" s="62"/>
      <c r="G230" s="64"/>
      <c r="H230" s="64"/>
      <c r="I230" s="65"/>
      <c r="J230" s="65"/>
      <c r="K230" s="65"/>
      <c r="L230" s="65"/>
      <c r="M230" s="65"/>
      <c r="N230" s="63"/>
      <c r="O230" s="63"/>
      <c r="P230" s="63"/>
      <c r="Q230" s="63"/>
      <c r="R230" s="63"/>
      <c r="S230" s="63"/>
      <c r="T230" s="63"/>
      <c r="U230" s="64"/>
      <c r="V230" s="64"/>
      <c r="W230" s="61"/>
      <c r="X230" s="61"/>
      <c r="Y230" s="61"/>
      <c r="Z230" s="65"/>
      <c r="AA230" s="63"/>
      <c r="AB230" s="64"/>
      <c r="AC230" s="64"/>
      <c r="AD230" s="66"/>
      <c r="AE230" s="64"/>
      <c r="AF230" s="67"/>
      <c r="AG230" s="63"/>
      <c r="AH230" s="63"/>
      <c r="AI230" s="63"/>
      <c r="AJ230" s="63"/>
      <c r="AK230" s="63"/>
      <c r="AL230" s="63"/>
      <c r="AM230" s="96"/>
      <c r="AN230" s="96"/>
      <c r="AO230" s="68"/>
      <c r="AP230" s="63"/>
      <c r="AQ230" s="63"/>
      <c r="AR230" s="63"/>
      <c r="AS230" s="63"/>
      <c r="AT230" s="63"/>
      <c r="AZ230" s="6"/>
      <c r="BB230" s="6"/>
    </row>
    <row r="231" spans="1:54" ht="24.95" customHeight="1">
      <c r="A231" s="58"/>
      <c r="B231" s="59"/>
      <c r="C231" s="60"/>
      <c r="D231" s="64"/>
      <c r="E231" s="61"/>
      <c r="F231" s="62"/>
      <c r="G231" s="64"/>
      <c r="H231" s="64"/>
      <c r="I231" s="65"/>
      <c r="J231" s="65"/>
      <c r="K231" s="65"/>
      <c r="L231" s="65"/>
      <c r="M231" s="65"/>
      <c r="N231" s="63"/>
      <c r="O231" s="63"/>
      <c r="P231" s="63"/>
      <c r="Q231" s="63"/>
      <c r="R231" s="63"/>
      <c r="S231" s="63"/>
      <c r="T231" s="63"/>
      <c r="U231" s="64"/>
      <c r="V231" s="64"/>
      <c r="W231" s="61"/>
      <c r="X231" s="61"/>
      <c r="Y231" s="61"/>
      <c r="Z231" s="65"/>
      <c r="AA231" s="63"/>
      <c r="AB231" s="64"/>
      <c r="AC231" s="64"/>
      <c r="AD231" s="66"/>
      <c r="AE231" s="64"/>
      <c r="AF231" s="67"/>
      <c r="AG231" s="63"/>
      <c r="AH231" s="63"/>
      <c r="AI231" s="63"/>
      <c r="AJ231" s="63"/>
      <c r="AK231" s="63"/>
      <c r="AL231" s="63"/>
      <c r="AM231" s="96"/>
      <c r="AN231" s="96"/>
      <c r="AO231" s="68"/>
      <c r="AP231" s="63"/>
      <c r="AQ231" s="63"/>
      <c r="AR231" s="63"/>
      <c r="AS231" s="63"/>
      <c r="AT231" s="63"/>
      <c r="AZ231" s="6"/>
      <c r="BB231" s="6"/>
    </row>
    <row r="232" spans="1:54" ht="24.95" customHeight="1">
      <c r="A232" s="58"/>
      <c r="B232" s="59"/>
      <c r="C232" s="60"/>
      <c r="D232" s="64"/>
      <c r="E232" s="61"/>
      <c r="F232" s="62"/>
      <c r="G232" s="64"/>
      <c r="H232" s="64"/>
      <c r="I232" s="65"/>
      <c r="J232" s="65"/>
      <c r="K232" s="65"/>
      <c r="L232" s="65"/>
      <c r="M232" s="65"/>
      <c r="N232" s="63"/>
      <c r="O232" s="63"/>
      <c r="P232" s="63"/>
      <c r="Q232" s="63"/>
      <c r="R232" s="63"/>
      <c r="S232" s="63"/>
      <c r="T232" s="63"/>
      <c r="U232" s="64"/>
      <c r="V232" s="64"/>
      <c r="W232" s="61"/>
      <c r="X232" s="61"/>
      <c r="Y232" s="61"/>
      <c r="Z232" s="65"/>
      <c r="AA232" s="63"/>
      <c r="AB232" s="64"/>
      <c r="AC232" s="64"/>
      <c r="AD232" s="66"/>
      <c r="AE232" s="64"/>
      <c r="AF232" s="67"/>
      <c r="AG232" s="63"/>
      <c r="AH232" s="63"/>
      <c r="AI232" s="63"/>
      <c r="AJ232" s="63"/>
      <c r="AK232" s="63"/>
      <c r="AL232" s="63"/>
      <c r="AM232" s="96"/>
      <c r="AN232" s="96"/>
      <c r="AO232" s="68"/>
      <c r="AP232" s="63"/>
      <c r="AQ232" s="63"/>
      <c r="AR232" s="63"/>
      <c r="AS232" s="63"/>
      <c r="AT232" s="63"/>
      <c r="AZ232" s="6"/>
      <c r="BB232" s="6"/>
    </row>
    <row r="233" spans="1:54" ht="24.95" customHeight="1">
      <c r="A233" s="58"/>
      <c r="B233" s="59"/>
      <c r="C233" s="60"/>
      <c r="D233" s="64"/>
      <c r="E233" s="61"/>
      <c r="F233" s="62"/>
      <c r="G233" s="64"/>
      <c r="H233" s="64"/>
      <c r="I233" s="65"/>
      <c r="J233" s="65"/>
      <c r="K233" s="65"/>
      <c r="L233" s="65"/>
      <c r="M233" s="65"/>
      <c r="N233" s="63"/>
      <c r="O233" s="63"/>
      <c r="P233" s="63"/>
      <c r="Q233" s="63"/>
      <c r="R233" s="63"/>
      <c r="S233" s="63"/>
      <c r="T233" s="63"/>
      <c r="U233" s="64"/>
      <c r="V233" s="64"/>
      <c r="W233" s="61"/>
      <c r="X233" s="61"/>
      <c r="Y233" s="61"/>
      <c r="Z233" s="65"/>
      <c r="AA233" s="63"/>
      <c r="AB233" s="64"/>
      <c r="AC233" s="64"/>
      <c r="AD233" s="66"/>
      <c r="AE233" s="64"/>
      <c r="AF233" s="67"/>
      <c r="AG233" s="63"/>
      <c r="AH233" s="63"/>
      <c r="AI233" s="63"/>
      <c r="AJ233" s="63"/>
      <c r="AK233" s="63"/>
      <c r="AL233" s="63"/>
      <c r="AM233" s="96"/>
      <c r="AN233" s="96"/>
      <c r="AO233" s="68"/>
      <c r="AP233" s="63"/>
      <c r="AQ233" s="63"/>
      <c r="AR233" s="63"/>
      <c r="AS233" s="63"/>
      <c r="AT233" s="63"/>
      <c r="AZ233" s="6"/>
      <c r="BB233" s="6"/>
    </row>
    <row r="234" spans="1:54" ht="24.95" customHeight="1">
      <c r="A234" s="58"/>
      <c r="B234" s="59"/>
      <c r="C234" s="60"/>
      <c r="D234" s="64"/>
      <c r="E234" s="61"/>
      <c r="F234" s="62"/>
      <c r="G234" s="64"/>
      <c r="H234" s="64"/>
      <c r="I234" s="65"/>
      <c r="J234" s="65"/>
      <c r="K234" s="65"/>
      <c r="L234" s="65"/>
      <c r="M234" s="65"/>
      <c r="N234" s="63"/>
      <c r="O234" s="63"/>
      <c r="P234" s="63"/>
      <c r="Q234" s="63"/>
      <c r="R234" s="63"/>
      <c r="S234" s="63"/>
      <c r="T234" s="63"/>
      <c r="U234" s="64"/>
      <c r="V234" s="64"/>
      <c r="W234" s="61"/>
      <c r="X234" s="61"/>
      <c r="Y234" s="61"/>
      <c r="Z234" s="65"/>
      <c r="AA234" s="63"/>
      <c r="AB234" s="64"/>
      <c r="AC234" s="64"/>
      <c r="AD234" s="66"/>
      <c r="AE234" s="64"/>
      <c r="AF234" s="67"/>
      <c r="AG234" s="63"/>
      <c r="AH234" s="63"/>
      <c r="AI234" s="63"/>
      <c r="AJ234" s="63"/>
      <c r="AK234" s="63"/>
      <c r="AL234" s="63"/>
      <c r="AM234" s="96"/>
      <c r="AN234" s="96"/>
      <c r="AO234" s="68"/>
      <c r="AP234" s="63"/>
      <c r="AQ234" s="63"/>
      <c r="AR234" s="63"/>
      <c r="AS234" s="63"/>
      <c r="AT234" s="63"/>
      <c r="AZ234" s="6"/>
      <c r="BB234" s="6"/>
    </row>
    <row r="235" spans="1:54" ht="24.95" customHeight="1">
      <c r="A235" s="58"/>
      <c r="B235" s="59"/>
      <c r="C235" s="60"/>
      <c r="D235" s="64"/>
      <c r="E235" s="61"/>
      <c r="F235" s="62"/>
      <c r="G235" s="64"/>
      <c r="H235" s="64"/>
      <c r="I235" s="65"/>
      <c r="J235" s="65"/>
      <c r="K235" s="65"/>
      <c r="L235" s="65"/>
      <c r="M235" s="65"/>
      <c r="N235" s="63"/>
      <c r="O235" s="63"/>
      <c r="P235" s="63"/>
      <c r="Q235" s="63"/>
      <c r="R235" s="63"/>
      <c r="S235" s="63"/>
      <c r="T235" s="63"/>
      <c r="U235" s="64"/>
      <c r="V235" s="64"/>
      <c r="W235" s="61"/>
      <c r="X235" s="61"/>
      <c r="Y235" s="61"/>
      <c r="Z235" s="65"/>
      <c r="AA235" s="63"/>
      <c r="AB235" s="64"/>
      <c r="AC235" s="64"/>
      <c r="AD235" s="66"/>
      <c r="AE235" s="64"/>
      <c r="AF235" s="67"/>
      <c r="AG235" s="63"/>
      <c r="AH235" s="63"/>
      <c r="AI235" s="63"/>
      <c r="AJ235" s="63"/>
      <c r="AK235" s="63"/>
      <c r="AL235" s="63"/>
      <c r="AM235" s="96"/>
      <c r="AN235" s="96"/>
      <c r="AO235" s="68"/>
      <c r="AP235" s="63"/>
      <c r="AQ235" s="63"/>
      <c r="AR235" s="63"/>
      <c r="AS235" s="63"/>
      <c r="AT235" s="63"/>
      <c r="AZ235" s="6"/>
      <c r="BB235" s="6"/>
    </row>
    <row r="236" spans="1:54" ht="24.95" customHeight="1">
      <c r="A236" s="58"/>
      <c r="B236" s="59"/>
      <c r="C236" s="60"/>
      <c r="D236" s="64"/>
      <c r="E236" s="61"/>
      <c r="F236" s="62"/>
      <c r="G236" s="64"/>
      <c r="H236" s="64"/>
      <c r="I236" s="65"/>
      <c r="J236" s="65"/>
      <c r="K236" s="65"/>
      <c r="L236" s="65"/>
      <c r="M236" s="65"/>
      <c r="N236" s="63"/>
      <c r="O236" s="63"/>
      <c r="P236" s="63"/>
      <c r="Q236" s="63"/>
      <c r="R236" s="63"/>
      <c r="S236" s="63"/>
      <c r="T236" s="63"/>
      <c r="U236" s="64"/>
      <c r="V236" s="64"/>
      <c r="W236" s="61"/>
      <c r="X236" s="61"/>
      <c r="Y236" s="61"/>
      <c r="Z236" s="65"/>
      <c r="AA236" s="63"/>
      <c r="AB236" s="64"/>
      <c r="AC236" s="64"/>
      <c r="AD236" s="66"/>
      <c r="AE236" s="64"/>
      <c r="AF236" s="67"/>
      <c r="AG236" s="63"/>
      <c r="AH236" s="63"/>
      <c r="AI236" s="63"/>
      <c r="AJ236" s="63"/>
      <c r="AK236" s="63"/>
      <c r="AL236" s="63"/>
      <c r="AM236" s="96"/>
      <c r="AN236" s="96"/>
      <c r="AO236" s="68"/>
      <c r="AP236" s="63"/>
      <c r="AQ236" s="63"/>
      <c r="AR236" s="63"/>
      <c r="AS236" s="63"/>
      <c r="AT236" s="63"/>
      <c r="AZ236" s="6"/>
      <c r="BB236" s="6"/>
    </row>
    <row r="237" spans="1:54" ht="24.95" customHeight="1">
      <c r="A237" s="58"/>
      <c r="B237" s="59"/>
      <c r="C237" s="60"/>
      <c r="D237" s="64"/>
      <c r="E237" s="61"/>
      <c r="F237" s="62"/>
      <c r="G237" s="64"/>
      <c r="H237" s="64"/>
      <c r="I237" s="65"/>
      <c r="J237" s="65"/>
      <c r="K237" s="65"/>
      <c r="L237" s="65"/>
      <c r="M237" s="65"/>
      <c r="N237" s="63"/>
      <c r="O237" s="63"/>
      <c r="P237" s="63"/>
      <c r="Q237" s="63"/>
      <c r="R237" s="63"/>
      <c r="S237" s="63"/>
      <c r="T237" s="63"/>
      <c r="U237" s="64"/>
      <c r="V237" s="64"/>
      <c r="W237" s="61"/>
      <c r="X237" s="61"/>
      <c r="Y237" s="61"/>
      <c r="Z237" s="65"/>
      <c r="AA237" s="63"/>
      <c r="AB237" s="64"/>
      <c r="AC237" s="64"/>
      <c r="AD237" s="66"/>
      <c r="AE237" s="64"/>
      <c r="AF237" s="67"/>
      <c r="AG237" s="63"/>
      <c r="AH237" s="63"/>
      <c r="AI237" s="63"/>
      <c r="AJ237" s="63"/>
      <c r="AK237" s="63"/>
      <c r="AL237" s="63"/>
      <c r="AM237" s="96"/>
      <c r="AN237" s="96"/>
      <c r="AO237" s="68"/>
      <c r="AP237" s="63"/>
      <c r="AQ237" s="63"/>
      <c r="AR237" s="63"/>
      <c r="AS237" s="63"/>
      <c r="AT237" s="63"/>
      <c r="AZ237" s="6"/>
      <c r="BB237" s="6"/>
    </row>
    <row r="238" spans="1:54" ht="24.95" customHeight="1">
      <c r="A238" s="58"/>
      <c r="B238" s="59"/>
      <c r="C238" s="60"/>
      <c r="D238" s="64"/>
      <c r="E238" s="61"/>
      <c r="F238" s="62"/>
      <c r="G238" s="64"/>
      <c r="H238" s="64"/>
      <c r="I238" s="65"/>
      <c r="J238" s="65"/>
      <c r="K238" s="65"/>
      <c r="L238" s="65"/>
      <c r="M238" s="65"/>
      <c r="N238" s="63"/>
      <c r="O238" s="63"/>
      <c r="P238" s="63"/>
      <c r="Q238" s="63"/>
      <c r="R238" s="63"/>
      <c r="S238" s="63"/>
      <c r="T238" s="63"/>
      <c r="U238" s="64"/>
      <c r="V238" s="64"/>
      <c r="W238" s="61"/>
      <c r="X238" s="61"/>
      <c r="Y238" s="61"/>
      <c r="Z238" s="65"/>
      <c r="AA238" s="63"/>
      <c r="AB238" s="64"/>
      <c r="AC238" s="64"/>
      <c r="AD238" s="66"/>
      <c r="AE238" s="64"/>
      <c r="AF238" s="67"/>
      <c r="AG238" s="63"/>
      <c r="AH238" s="63"/>
      <c r="AI238" s="63"/>
      <c r="AJ238" s="63"/>
      <c r="AK238" s="63"/>
      <c r="AL238" s="63"/>
      <c r="AM238" s="96"/>
      <c r="AN238" s="96"/>
      <c r="AO238" s="68"/>
      <c r="AP238" s="63"/>
      <c r="AQ238" s="63"/>
      <c r="AR238" s="63"/>
      <c r="AS238" s="63"/>
      <c r="AT238" s="63"/>
      <c r="AZ238" s="6"/>
      <c r="BB238" s="6"/>
    </row>
    <row r="239" spans="1:54" ht="24.95" customHeight="1">
      <c r="A239" s="58"/>
      <c r="B239" s="59"/>
      <c r="C239" s="60"/>
      <c r="D239" s="64"/>
      <c r="E239" s="61"/>
      <c r="F239" s="62"/>
      <c r="G239" s="64"/>
      <c r="H239" s="64"/>
      <c r="I239" s="65"/>
      <c r="J239" s="65"/>
      <c r="K239" s="65"/>
      <c r="L239" s="65"/>
      <c r="M239" s="65"/>
      <c r="N239" s="63"/>
      <c r="O239" s="63"/>
      <c r="P239" s="63"/>
      <c r="Q239" s="63"/>
      <c r="R239" s="63"/>
      <c r="S239" s="63"/>
      <c r="T239" s="63"/>
      <c r="U239" s="64"/>
      <c r="V239" s="64"/>
      <c r="W239" s="61"/>
      <c r="X239" s="61"/>
      <c r="Y239" s="61"/>
      <c r="Z239" s="65"/>
      <c r="AA239" s="63"/>
      <c r="AB239" s="64"/>
      <c r="AC239" s="64"/>
      <c r="AD239" s="66"/>
      <c r="AE239" s="64"/>
      <c r="AF239" s="67"/>
      <c r="AG239" s="63"/>
      <c r="AH239" s="63"/>
      <c r="AI239" s="63"/>
      <c r="AJ239" s="63"/>
      <c r="AK239" s="63"/>
      <c r="AL239" s="63"/>
      <c r="AM239" s="96"/>
      <c r="AN239" s="96"/>
      <c r="AO239" s="68"/>
      <c r="AP239" s="63"/>
      <c r="AQ239" s="63"/>
      <c r="AR239" s="63"/>
      <c r="AS239" s="63"/>
      <c r="AT239" s="63"/>
      <c r="AZ239" s="6"/>
      <c r="BB239" s="6"/>
    </row>
    <row r="240" spans="1:54" ht="24.95" customHeight="1">
      <c r="A240" s="58"/>
      <c r="B240" s="59"/>
      <c r="C240" s="60"/>
      <c r="D240" s="64"/>
      <c r="E240" s="61"/>
      <c r="F240" s="62"/>
      <c r="G240" s="64"/>
      <c r="H240" s="64"/>
      <c r="I240" s="65"/>
      <c r="J240" s="65"/>
      <c r="K240" s="65"/>
      <c r="L240" s="65"/>
      <c r="M240" s="65"/>
      <c r="N240" s="63"/>
      <c r="O240" s="63"/>
      <c r="P240" s="63"/>
      <c r="Q240" s="63"/>
      <c r="R240" s="63"/>
      <c r="S240" s="63"/>
      <c r="T240" s="63"/>
      <c r="U240" s="64"/>
      <c r="V240" s="64"/>
      <c r="W240" s="61"/>
      <c r="X240" s="61"/>
      <c r="Y240" s="61"/>
      <c r="Z240" s="65"/>
      <c r="AA240" s="63"/>
      <c r="AB240" s="64"/>
      <c r="AC240" s="64"/>
      <c r="AD240" s="66"/>
      <c r="AE240" s="64"/>
      <c r="AF240" s="67"/>
      <c r="AG240" s="63"/>
      <c r="AH240" s="63"/>
      <c r="AI240" s="63"/>
      <c r="AJ240" s="63"/>
      <c r="AK240" s="63"/>
      <c r="AL240" s="63"/>
      <c r="AM240" s="96"/>
      <c r="AN240" s="96"/>
      <c r="AO240" s="68"/>
      <c r="AP240" s="63"/>
      <c r="AQ240" s="63"/>
      <c r="AR240" s="63"/>
      <c r="AS240" s="63"/>
      <c r="AT240" s="63"/>
      <c r="AZ240" s="6"/>
      <c r="BB240" s="6"/>
    </row>
    <row r="241" spans="1:54" ht="24.95" customHeight="1">
      <c r="A241" s="58"/>
      <c r="B241" s="59"/>
      <c r="C241" s="60"/>
      <c r="D241" s="64"/>
      <c r="E241" s="61"/>
      <c r="F241" s="62"/>
      <c r="G241" s="64"/>
      <c r="H241" s="64"/>
      <c r="I241" s="65"/>
      <c r="J241" s="65"/>
      <c r="K241" s="65"/>
      <c r="L241" s="65"/>
      <c r="M241" s="65"/>
      <c r="N241" s="63"/>
      <c r="O241" s="63"/>
      <c r="P241" s="63"/>
      <c r="Q241" s="63"/>
      <c r="R241" s="63"/>
      <c r="S241" s="63"/>
      <c r="T241" s="63"/>
      <c r="U241" s="64"/>
      <c r="V241" s="64"/>
      <c r="W241" s="61"/>
      <c r="X241" s="61"/>
      <c r="Y241" s="61"/>
      <c r="Z241" s="65"/>
      <c r="AA241" s="63"/>
      <c r="AB241" s="64"/>
      <c r="AC241" s="64"/>
      <c r="AD241" s="66"/>
      <c r="AE241" s="64"/>
      <c r="AF241" s="67"/>
      <c r="AG241" s="63"/>
      <c r="AH241" s="63"/>
      <c r="AI241" s="63"/>
      <c r="AJ241" s="63"/>
      <c r="AK241" s="63"/>
      <c r="AL241" s="63"/>
      <c r="AM241" s="96"/>
      <c r="AN241" s="96"/>
      <c r="AO241" s="68"/>
      <c r="AP241" s="63"/>
      <c r="AQ241" s="63"/>
      <c r="AR241" s="63"/>
      <c r="AS241" s="63"/>
      <c r="AT241" s="63"/>
      <c r="AZ241" s="6"/>
      <c r="BB241" s="6"/>
    </row>
    <row r="242" spans="1:54" ht="24.95" customHeight="1">
      <c r="A242" s="58"/>
      <c r="B242" s="59"/>
      <c r="C242" s="60"/>
      <c r="D242" s="64"/>
      <c r="E242" s="61"/>
      <c r="F242" s="62"/>
      <c r="G242" s="64"/>
      <c r="H242" s="64"/>
      <c r="I242" s="65"/>
      <c r="J242" s="65"/>
      <c r="K242" s="65"/>
      <c r="L242" s="65"/>
      <c r="M242" s="65"/>
      <c r="N242" s="63"/>
      <c r="O242" s="63"/>
      <c r="P242" s="63"/>
      <c r="Q242" s="63"/>
      <c r="R242" s="63"/>
      <c r="S242" s="63"/>
      <c r="T242" s="63"/>
      <c r="U242" s="64"/>
      <c r="V242" s="64"/>
      <c r="W242" s="61"/>
      <c r="X242" s="61"/>
      <c r="Y242" s="61"/>
      <c r="Z242" s="65"/>
      <c r="AA242" s="63"/>
      <c r="AB242" s="64"/>
      <c r="AC242" s="64"/>
      <c r="AD242" s="66"/>
      <c r="AE242" s="64"/>
      <c r="AF242" s="67"/>
      <c r="AG242" s="63"/>
      <c r="AH242" s="63"/>
      <c r="AI242" s="63"/>
      <c r="AJ242" s="63"/>
      <c r="AK242" s="63"/>
      <c r="AL242" s="63"/>
      <c r="AM242" s="96"/>
      <c r="AN242" s="96"/>
      <c r="AO242" s="68"/>
      <c r="AP242" s="63"/>
      <c r="AQ242" s="63"/>
      <c r="AR242" s="63"/>
      <c r="AS242" s="63"/>
      <c r="AT242" s="63"/>
      <c r="AZ242" s="6"/>
      <c r="BB242" s="6"/>
    </row>
    <row r="243" spans="1:54" ht="24.95" customHeight="1">
      <c r="A243" s="58"/>
      <c r="B243" s="59"/>
      <c r="C243" s="60"/>
      <c r="D243" s="64"/>
      <c r="E243" s="61"/>
      <c r="F243" s="62"/>
      <c r="G243" s="64"/>
      <c r="H243" s="64"/>
      <c r="I243" s="65"/>
      <c r="J243" s="65"/>
      <c r="K243" s="65"/>
      <c r="L243" s="65"/>
      <c r="M243" s="65"/>
      <c r="N243" s="63"/>
      <c r="O243" s="63"/>
      <c r="P243" s="63"/>
      <c r="Q243" s="63"/>
      <c r="R243" s="63"/>
      <c r="S243" s="63"/>
      <c r="T243" s="63"/>
      <c r="U243" s="64"/>
      <c r="V243" s="64"/>
      <c r="W243" s="61"/>
      <c r="X243" s="61"/>
      <c r="Y243" s="61"/>
      <c r="Z243" s="65"/>
      <c r="AA243" s="63"/>
      <c r="AB243" s="64"/>
      <c r="AC243" s="64"/>
      <c r="AD243" s="66"/>
      <c r="AE243" s="64"/>
      <c r="AF243" s="67"/>
      <c r="AG243" s="63"/>
      <c r="AH243" s="63"/>
      <c r="AI243" s="63"/>
      <c r="AJ243" s="63"/>
      <c r="AK243" s="63"/>
      <c r="AL243" s="63"/>
      <c r="AM243" s="96"/>
      <c r="AN243" s="96"/>
      <c r="AO243" s="68"/>
      <c r="AP243" s="63"/>
      <c r="AQ243" s="63"/>
      <c r="AR243" s="63"/>
      <c r="AS243" s="63"/>
      <c r="AT243" s="63"/>
      <c r="AZ243" s="6"/>
      <c r="BB243" s="6"/>
    </row>
    <row r="244" spans="1:54" ht="24.95" customHeight="1">
      <c r="A244" s="58"/>
      <c r="B244" s="59"/>
      <c r="C244" s="60"/>
      <c r="D244" s="64"/>
      <c r="E244" s="61"/>
      <c r="F244" s="62"/>
      <c r="G244" s="64"/>
      <c r="H244" s="64"/>
      <c r="I244" s="65"/>
      <c r="J244" s="65"/>
      <c r="K244" s="65"/>
      <c r="L244" s="65"/>
      <c r="M244" s="65"/>
      <c r="N244" s="63"/>
      <c r="O244" s="63"/>
      <c r="P244" s="63"/>
      <c r="Q244" s="63"/>
      <c r="R244" s="63"/>
      <c r="S244" s="63"/>
      <c r="T244" s="63"/>
      <c r="U244" s="64"/>
      <c r="V244" s="64"/>
      <c r="W244" s="61"/>
      <c r="X244" s="61"/>
      <c r="Y244" s="61"/>
      <c r="Z244" s="65"/>
      <c r="AA244" s="63"/>
      <c r="AB244" s="64"/>
      <c r="AC244" s="64"/>
      <c r="AD244" s="66"/>
      <c r="AE244" s="64"/>
      <c r="AF244" s="67"/>
      <c r="AG244" s="63"/>
      <c r="AH244" s="63"/>
      <c r="AI244" s="63"/>
      <c r="AJ244" s="63"/>
      <c r="AK244" s="63"/>
      <c r="AL244" s="63"/>
      <c r="AM244" s="96"/>
      <c r="AN244" s="96"/>
      <c r="AO244" s="68"/>
      <c r="AP244" s="63"/>
      <c r="AQ244" s="63"/>
      <c r="AR244" s="63"/>
      <c r="AS244" s="63"/>
      <c r="AT244" s="63"/>
      <c r="AZ244" s="6"/>
      <c r="BB244" s="6"/>
    </row>
    <row r="245" spans="1:54" ht="24.95" customHeight="1">
      <c r="A245" s="58"/>
      <c r="B245" s="59"/>
      <c r="C245" s="60"/>
      <c r="D245" s="64"/>
      <c r="E245" s="61"/>
      <c r="F245" s="62"/>
      <c r="G245" s="64"/>
      <c r="H245" s="64"/>
      <c r="I245" s="65"/>
      <c r="J245" s="65"/>
      <c r="K245" s="65"/>
      <c r="L245" s="65"/>
      <c r="M245" s="65"/>
      <c r="N245" s="63"/>
      <c r="O245" s="63"/>
      <c r="P245" s="63"/>
      <c r="Q245" s="63"/>
      <c r="R245" s="63"/>
      <c r="S245" s="63"/>
      <c r="T245" s="63"/>
      <c r="U245" s="64"/>
      <c r="V245" s="64"/>
      <c r="W245" s="61"/>
      <c r="X245" s="61"/>
      <c r="Y245" s="61"/>
      <c r="Z245" s="65"/>
      <c r="AA245" s="63"/>
      <c r="AB245" s="64"/>
      <c r="AC245" s="64"/>
      <c r="AD245" s="66"/>
      <c r="AE245" s="64"/>
      <c r="AF245" s="67"/>
      <c r="AG245" s="63"/>
      <c r="AH245" s="63"/>
      <c r="AI245" s="63"/>
      <c r="AJ245" s="63"/>
      <c r="AK245" s="63"/>
      <c r="AL245" s="63"/>
      <c r="AM245" s="96"/>
      <c r="AN245" s="96"/>
      <c r="AO245" s="68"/>
      <c r="AP245" s="63"/>
      <c r="AQ245" s="63"/>
      <c r="AR245" s="63"/>
      <c r="AS245" s="63"/>
      <c r="AT245" s="63"/>
      <c r="AZ245" s="6"/>
      <c r="BB245" s="6"/>
    </row>
    <row r="246" spans="1:54" ht="24.95" customHeight="1">
      <c r="A246" s="58"/>
      <c r="B246" s="59"/>
      <c r="C246" s="60"/>
      <c r="D246" s="64"/>
      <c r="E246" s="61"/>
      <c r="F246" s="62"/>
      <c r="G246" s="64"/>
      <c r="H246" s="64"/>
      <c r="I246" s="65"/>
      <c r="J246" s="65"/>
      <c r="K246" s="65"/>
      <c r="L246" s="65"/>
      <c r="M246" s="65"/>
      <c r="N246" s="63"/>
      <c r="O246" s="63"/>
      <c r="P246" s="63"/>
      <c r="Q246" s="63"/>
      <c r="R246" s="63"/>
      <c r="S246" s="63"/>
      <c r="T246" s="63"/>
      <c r="U246" s="64"/>
      <c r="V246" s="64"/>
      <c r="W246" s="61"/>
      <c r="X246" s="61"/>
      <c r="Y246" s="61"/>
      <c r="Z246" s="65"/>
      <c r="AA246" s="63"/>
      <c r="AB246" s="64"/>
      <c r="AC246" s="64"/>
      <c r="AD246" s="66"/>
      <c r="AE246" s="64"/>
      <c r="AF246" s="67"/>
      <c r="AG246" s="63"/>
      <c r="AH246" s="63"/>
      <c r="AI246" s="63"/>
      <c r="AJ246" s="63"/>
      <c r="AK246" s="63"/>
      <c r="AL246" s="63"/>
      <c r="AM246" s="96"/>
      <c r="AN246" s="96"/>
      <c r="AO246" s="68"/>
      <c r="AP246" s="63"/>
      <c r="AQ246" s="63"/>
      <c r="AR246" s="63"/>
      <c r="AS246" s="63"/>
      <c r="AT246" s="63"/>
      <c r="AZ246" s="6"/>
      <c r="BB246" s="6"/>
    </row>
    <row r="247" spans="1:54" ht="24.95" customHeight="1">
      <c r="A247" s="58"/>
      <c r="B247" s="59"/>
      <c r="C247" s="60"/>
      <c r="D247" s="64"/>
      <c r="E247" s="61"/>
      <c r="F247" s="62"/>
      <c r="G247" s="64"/>
      <c r="H247" s="64"/>
      <c r="I247" s="65"/>
      <c r="J247" s="65"/>
      <c r="K247" s="65"/>
      <c r="L247" s="65"/>
      <c r="M247" s="65"/>
      <c r="N247" s="63"/>
      <c r="O247" s="63"/>
      <c r="P247" s="63"/>
      <c r="Q247" s="63"/>
      <c r="R247" s="63"/>
      <c r="S247" s="63"/>
      <c r="T247" s="63"/>
      <c r="U247" s="64"/>
      <c r="V247" s="64"/>
      <c r="W247" s="61"/>
      <c r="X247" s="61"/>
      <c r="Y247" s="61"/>
      <c r="Z247" s="65"/>
      <c r="AA247" s="63"/>
      <c r="AB247" s="64"/>
      <c r="AC247" s="64"/>
      <c r="AD247" s="66"/>
      <c r="AE247" s="64"/>
      <c r="AF247" s="67"/>
      <c r="AG247" s="63"/>
      <c r="AH247" s="63"/>
      <c r="AI247" s="63"/>
      <c r="AJ247" s="63"/>
      <c r="AK247" s="63"/>
      <c r="AL247" s="63"/>
      <c r="AM247" s="96"/>
      <c r="AN247" s="96"/>
      <c r="AO247" s="68"/>
      <c r="AP247" s="63"/>
      <c r="AQ247" s="63"/>
      <c r="AR247" s="63"/>
      <c r="AS247" s="63"/>
      <c r="AT247" s="63"/>
      <c r="AZ247" s="6"/>
      <c r="BB247" s="6"/>
    </row>
    <row r="248" spans="1:54" ht="24.95" customHeight="1">
      <c r="A248" s="58"/>
      <c r="B248" s="59"/>
      <c r="C248" s="60"/>
      <c r="D248" s="64"/>
      <c r="E248" s="61"/>
      <c r="F248" s="62"/>
      <c r="G248" s="64"/>
      <c r="H248" s="64"/>
      <c r="I248" s="65"/>
      <c r="J248" s="65"/>
      <c r="K248" s="65"/>
      <c r="L248" s="65"/>
      <c r="M248" s="65"/>
      <c r="N248" s="63"/>
      <c r="O248" s="63"/>
      <c r="P248" s="63"/>
      <c r="Q248" s="63"/>
      <c r="R248" s="63"/>
      <c r="S248" s="63"/>
      <c r="T248" s="63"/>
      <c r="U248" s="64"/>
      <c r="V248" s="64"/>
      <c r="W248" s="61"/>
      <c r="X248" s="61"/>
      <c r="Y248" s="61"/>
      <c r="Z248" s="65"/>
      <c r="AA248" s="63"/>
      <c r="AB248" s="64"/>
      <c r="AC248" s="64"/>
      <c r="AD248" s="66"/>
      <c r="AE248" s="64"/>
      <c r="AF248" s="67"/>
      <c r="AG248" s="63"/>
      <c r="AH248" s="63"/>
      <c r="AI248" s="63"/>
      <c r="AJ248" s="63"/>
      <c r="AK248" s="63"/>
      <c r="AL248" s="63"/>
      <c r="AM248" s="96"/>
      <c r="AN248" s="96"/>
      <c r="AO248" s="68"/>
      <c r="AP248" s="63"/>
      <c r="AQ248" s="63"/>
      <c r="AR248" s="63"/>
      <c r="AS248" s="63"/>
      <c r="AT248" s="63"/>
      <c r="AZ248" s="6"/>
      <c r="BB248" s="6"/>
    </row>
    <row r="249" spans="1:54" ht="24.95" customHeight="1">
      <c r="A249" s="58"/>
      <c r="B249" s="59"/>
      <c r="C249" s="60"/>
      <c r="D249" s="64"/>
      <c r="E249" s="61"/>
      <c r="F249" s="62"/>
      <c r="G249" s="64"/>
      <c r="H249" s="64"/>
      <c r="I249" s="65"/>
      <c r="J249" s="65"/>
      <c r="K249" s="65"/>
      <c r="L249" s="65"/>
      <c r="M249" s="65"/>
      <c r="N249" s="63"/>
      <c r="O249" s="63"/>
      <c r="P249" s="63"/>
      <c r="Q249" s="63"/>
      <c r="R249" s="63"/>
      <c r="S249" s="63"/>
      <c r="T249" s="63"/>
      <c r="U249" s="64"/>
      <c r="V249" s="64"/>
      <c r="W249" s="61"/>
      <c r="X249" s="61"/>
      <c r="Y249" s="61"/>
      <c r="Z249" s="65"/>
      <c r="AA249" s="63"/>
      <c r="AB249" s="64"/>
      <c r="AC249" s="64"/>
      <c r="AD249" s="66"/>
      <c r="AE249" s="64"/>
      <c r="AF249" s="67"/>
      <c r="AG249" s="63"/>
      <c r="AH249" s="63"/>
      <c r="AI249" s="63"/>
      <c r="AJ249" s="63"/>
      <c r="AK249" s="63"/>
      <c r="AL249" s="63"/>
      <c r="AM249" s="96"/>
      <c r="AN249" s="96"/>
      <c r="AO249" s="68"/>
      <c r="AP249" s="63"/>
      <c r="AQ249" s="63"/>
      <c r="AR249" s="63"/>
      <c r="AS249" s="63"/>
      <c r="AT249" s="63"/>
      <c r="AZ249" s="6"/>
      <c r="BB249" s="6"/>
    </row>
    <row r="250" spans="1:54" ht="24.95" customHeight="1">
      <c r="A250" s="58"/>
      <c r="B250" s="59"/>
      <c r="C250" s="60"/>
      <c r="D250" s="64"/>
      <c r="E250" s="61"/>
      <c r="F250" s="62"/>
      <c r="G250" s="64"/>
      <c r="H250" s="64"/>
      <c r="I250" s="65"/>
      <c r="J250" s="65"/>
      <c r="K250" s="65"/>
      <c r="L250" s="65"/>
      <c r="M250" s="65"/>
      <c r="N250" s="63"/>
      <c r="O250" s="63"/>
      <c r="P250" s="63"/>
      <c r="Q250" s="63"/>
      <c r="R250" s="63"/>
      <c r="S250" s="63"/>
      <c r="T250" s="63"/>
      <c r="U250" s="64"/>
      <c r="V250" s="64"/>
      <c r="W250" s="61"/>
      <c r="X250" s="61"/>
      <c r="Y250" s="61"/>
      <c r="Z250" s="65"/>
      <c r="AA250" s="63"/>
      <c r="AB250" s="64"/>
      <c r="AC250" s="64"/>
      <c r="AD250" s="66"/>
      <c r="AE250" s="64"/>
      <c r="AF250" s="67"/>
      <c r="AG250" s="63"/>
      <c r="AH250" s="63"/>
      <c r="AI250" s="63"/>
      <c r="AJ250" s="63"/>
      <c r="AK250" s="63"/>
      <c r="AL250" s="63"/>
      <c r="AM250" s="96"/>
      <c r="AN250" s="96"/>
      <c r="AO250" s="68"/>
      <c r="AP250" s="63"/>
      <c r="AQ250" s="63"/>
      <c r="AR250" s="63"/>
      <c r="AS250" s="63"/>
      <c r="AT250" s="63"/>
      <c r="AZ250" s="6"/>
      <c r="BB250" s="6"/>
    </row>
    <row r="251" spans="1:54" ht="24.95" customHeight="1">
      <c r="A251" s="58"/>
      <c r="B251" s="59"/>
      <c r="C251" s="60"/>
      <c r="D251" s="64"/>
      <c r="E251" s="61"/>
      <c r="F251" s="62"/>
      <c r="G251" s="64"/>
      <c r="H251" s="64"/>
      <c r="I251" s="65"/>
      <c r="J251" s="65"/>
      <c r="K251" s="65"/>
      <c r="L251" s="65"/>
      <c r="M251" s="65"/>
      <c r="N251" s="63"/>
      <c r="O251" s="63"/>
      <c r="P251" s="63"/>
      <c r="Q251" s="63"/>
      <c r="R251" s="63"/>
      <c r="S251" s="63"/>
      <c r="T251" s="63"/>
      <c r="U251" s="64"/>
      <c r="V251" s="64"/>
      <c r="W251" s="61"/>
      <c r="X251" s="61"/>
      <c r="Y251" s="61"/>
      <c r="Z251" s="65"/>
      <c r="AA251" s="63"/>
      <c r="AB251" s="64"/>
      <c r="AC251" s="64"/>
      <c r="AD251" s="66"/>
      <c r="AE251" s="64"/>
      <c r="AF251" s="67"/>
      <c r="AG251" s="63"/>
      <c r="AH251" s="63"/>
      <c r="AI251" s="63"/>
      <c r="AJ251" s="63"/>
      <c r="AK251" s="63"/>
      <c r="AL251" s="63"/>
      <c r="AM251" s="96"/>
      <c r="AN251" s="96"/>
      <c r="AO251" s="68"/>
      <c r="AP251" s="63"/>
      <c r="AQ251" s="63"/>
      <c r="AR251" s="63"/>
      <c r="AS251" s="63"/>
      <c r="AT251" s="63"/>
      <c r="AZ251" s="6"/>
      <c r="BB251" s="6"/>
    </row>
    <row r="252" spans="1:54" ht="24.95" customHeight="1">
      <c r="A252" s="58"/>
      <c r="B252" s="59"/>
      <c r="C252" s="60"/>
      <c r="D252" s="64"/>
      <c r="E252" s="61"/>
      <c r="F252" s="62"/>
      <c r="G252" s="64"/>
      <c r="H252" s="64"/>
      <c r="I252" s="65"/>
      <c r="J252" s="65"/>
      <c r="K252" s="65"/>
      <c r="L252" s="65"/>
      <c r="M252" s="65"/>
      <c r="N252" s="63"/>
      <c r="O252" s="63"/>
      <c r="P252" s="63"/>
      <c r="Q252" s="63"/>
      <c r="R252" s="63"/>
      <c r="S252" s="63"/>
      <c r="T252" s="63"/>
      <c r="U252" s="64"/>
      <c r="V252" s="64"/>
      <c r="W252" s="61"/>
      <c r="X252" s="61"/>
      <c r="Y252" s="61"/>
      <c r="Z252" s="65"/>
      <c r="AA252" s="63"/>
      <c r="AB252" s="64"/>
      <c r="AC252" s="64"/>
      <c r="AD252" s="66"/>
      <c r="AE252" s="64"/>
      <c r="AF252" s="67"/>
      <c r="AG252" s="63"/>
      <c r="AH252" s="63"/>
      <c r="AI252" s="63"/>
      <c r="AJ252" s="63"/>
      <c r="AK252" s="63"/>
      <c r="AL252" s="63"/>
      <c r="AM252" s="96"/>
      <c r="AN252" s="96"/>
      <c r="AO252" s="68"/>
      <c r="AP252" s="63"/>
      <c r="AQ252" s="63"/>
      <c r="AR252" s="63"/>
      <c r="AS252" s="63"/>
      <c r="AT252" s="63"/>
      <c r="AZ252" s="6"/>
      <c r="BB252" s="6"/>
    </row>
    <row r="253" spans="1:54" ht="24.95" customHeight="1">
      <c r="A253" s="58"/>
      <c r="B253" s="59"/>
      <c r="C253" s="60"/>
      <c r="D253" s="64"/>
      <c r="E253" s="61"/>
      <c r="F253" s="62"/>
      <c r="G253" s="64"/>
      <c r="H253" s="64"/>
      <c r="I253" s="65"/>
      <c r="J253" s="65"/>
      <c r="K253" s="65"/>
      <c r="L253" s="65"/>
      <c r="M253" s="65"/>
      <c r="N253" s="63"/>
      <c r="O253" s="63"/>
      <c r="P253" s="63"/>
      <c r="Q253" s="63"/>
      <c r="R253" s="63"/>
      <c r="S253" s="63"/>
      <c r="T253" s="63"/>
      <c r="U253" s="64"/>
      <c r="V253" s="64"/>
      <c r="W253" s="61"/>
      <c r="X253" s="61"/>
      <c r="Y253" s="61"/>
      <c r="Z253" s="65"/>
      <c r="AA253" s="63"/>
      <c r="AB253" s="64"/>
      <c r="AC253" s="64"/>
      <c r="AD253" s="66"/>
      <c r="AE253" s="64"/>
      <c r="AF253" s="67"/>
      <c r="AG253" s="63"/>
      <c r="AH253" s="63"/>
      <c r="AI253" s="63"/>
      <c r="AJ253" s="63"/>
      <c r="AK253" s="63"/>
      <c r="AL253" s="63"/>
      <c r="AM253" s="96"/>
      <c r="AN253" s="96"/>
      <c r="AO253" s="68"/>
      <c r="AP253" s="63"/>
      <c r="AQ253" s="63"/>
      <c r="AR253" s="63"/>
      <c r="AS253" s="63"/>
      <c r="AT253" s="63"/>
      <c r="AZ253" s="6"/>
      <c r="BB253" s="6"/>
    </row>
    <row r="254" spans="1:54" ht="24.95" customHeight="1">
      <c r="A254" s="58"/>
      <c r="B254" s="59"/>
      <c r="C254" s="60"/>
      <c r="D254" s="64"/>
      <c r="E254" s="61"/>
      <c r="F254" s="62"/>
      <c r="G254" s="64"/>
      <c r="H254" s="64"/>
      <c r="I254" s="65"/>
      <c r="J254" s="65"/>
      <c r="K254" s="65"/>
      <c r="L254" s="65"/>
      <c r="M254" s="65"/>
      <c r="N254" s="63"/>
      <c r="O254" s="63"/>
      <c r="P254" s="63"/>
      <c r="Q254" s="63"/>
      <c r="R254" s="63"/>
      <c r="S254" s="63"/>
      <c r="T254" s="63"/>
      <c r="U254" s="64"/>
      <c r="V254" s="64"/>
      <c r="W254" s="61"/>
      <c r="X254" s="61"/>
      <c r="Y254" s="61"/>
      <c r="Z254" s="65"/>
      <c r="AA254" s="63"/>
      <c r="AB254" s="64"/>
      <c r="AC254" s="64"/>
      <c r="AD254" s="66"/>
      <c r="AE254" s="64"/>
      <c r="AF254" s="67"/>
      <c r="AG254" s="63"/>
      <c r="AH254" s="63"/>
      <c r="AI254" s="63"/>
      <c r="AJ254" s="63"/>
      <c r="AK254" s="63"/>
      <c r="AL254" s="63"/>
      <c r="AM254" s="96"/>
      <c r="AN254" s="96"/>
      <c r="AO254" s="68"/>
      <c r="AP254" s="63"/>
      <c r="AQ254" s="63"/>
      <c r="AR254" s="63"/>
      <c r="AS254" s="63"/>
      <c r="AT254" s="63"/>
      <c r="AZ254" s="6"/>
      <c r="BB254" s="6"/>
    </row>
    <row r="255" spans="1:54" ht="24.95" customHeight="1">
      <c r="A255" s="58"/>
      <c r="B255" s="59"/>
      <c r="C255" s="60"/>
      <c r="D255" s="64"/>
      <c r="E255" s="61"/>
      <c r="F255" s="62"/>
      <c r="G255" s="64"/>
      <c r="H255" s="64"/>
      <c r="I255" s="65"/>
      <c r="J255" s="65"/>
      <c r="K255" s="65"/>
      <c r="L255" s="65"/>
      <c r="M255" s="65"/>
      <c r="N255" s="63"/>
      <c r="O255" s="63"/>
      <c r="P255" s="63"/>
      <c r="Q255" s="63"/>
      <c r="R255" s="63"/>
      <c r="S255" s="63"/>
      <c r="T255" s="63"/>
      <c r="U255" s="64"/>
      <c r="V255" s="64"/>
      <c r="W255" s="61"/>
      <c r="X255" s="61"/>
      <c r="Y255" s="61"/>
      <c r="Z255" s="65"/>
      <c r="AA255" s="63"/>
      <c r="AB255" s="64"/>
      <c r="AC255" s="64"/>
      <c r="AD255" s="66"/>
      <c r="AE255" s="64"/>
      <c r="AF255" s="67"/>
      <c r="AG255" s="63"/>
      <c r="AH255" s="63"/>
      <c r="AI255" s="63"/>
      <c r="AJ255" s="63"/>
      <c r="AK255" s="63"/>
      <c r="AL255" s="63"/>
      <c r="AM255" s="96"/>
      <c r="AN255" s="96"/>
      <c r="AO255" s="68"/>
      <c r="AP255" s="63"/>
      <c r="AQ255" s="63"/>
      <c r="AR255" s="63"/>
      <c r="AS255" s="63"/>
      <c r="AT255" s="63"/>
      <c r="AZ255" s="6"/>
      <c r="BB255" s="6"/>
    </row>
    <row r="256" spans="1:54" ht="24.95" customHeight="1">
      <c r="A256" s="58"/>
      <c r="B256" s="59"/>
      <c r="C256" s="60"/>
      <c r="D256" s="64"/>
      <c r="E256" s="61"/>
      <c r="F256" s="62"/>
      <c r="G256" s="64"/>
      <c r="H256" s="64"/>
      <c r="I256" s="65"/>
      <c r="J256" s="65"/>
      <c r="K256" s="65"/>
      <c r="L256" s="65"/>
      <c r="M256" s="65"/>
      <c r="N256" s="63"/>
      <c r="O256" s="63"/>
      <c r="P256" s="63"/>
      <c r="Q256" s="63"/>
      <c r="R256" s="63"/>
      <c r="S256" s="63"/>
      <c r="T256" s="63"/>
      <c r="U256" s="64"/>
      <c r="V256" s="64"/>
      <c r="W256" s="61"/>
      <c r="X256" s="61"/>
      <c r="Y256" s="61"/>
      <c r="Z256" s="65"/>
      <c r="AA256" s="63"/>
      <c r="AB256" s="64"/>
      <c r="AC256" s="64"/>
      <c r="AD256" s="66"/>
      <c r="AE256" s="64"/>
      <c r="AF256" s="67"/>
      <c r="AG256" s="63"/>
      <c r="AH256" s="63"/>
      <c r="AI256" s="63"/>
      <c r="AJ256" s="63"/>
      <c r="AK256" s="63"/>
      <c r="AL256" s="63"/>
      <c r="AM256" s="96"/>
      <c r="AN256" s="96"/>
      <c r="AO256" s="68"/>
      <c r="AP256" s="63"/>
      <c r="AQ256" s="63"/>
      <c r="AR256" s="63"/>
      <c r="AS256" s="63"/>
      <c r="AT256" s="63"/>
      <c r="AZ256" s="6"/>
      <c r="BB256" s="6"/>
    </row>
    <row r="257" spans="1:54" ht="24.95" customHeight="1">
      <c r="A257" s="58"/>
      <c r="B257" s="59"/>
      <c r="C257" s="60"/>
      <c r="D257" s="64"/>
      <c r="E257" s="61"/>
      <c r="F257" s="62"/>
      <c r="G257" s="64"/>
      <c r="H257" s="64"/>
      <c r="I257" s="65"/>
      <c r="J257" s="65"/>
      <c r="K257" s="65"/>
      <c r="L257" s="65"/>
      <c r="M257" s="65"/>
      <c r="N257" s="63"/>
      <c r="O257" s="63"/>
      <c r="P257" s="63"/>
      <c r="Q257" s="63"/>
      <c r="R257" s="63"/>
      <c r="S257" s="63"/>
      <c r="T257" s="63"/>
      <c r="U257" s="64"/>
      <c r="V257" s="64"/>
      <c r="W257" s="61"/>
      <c r="X257" s="61"/>
      <c r="Y257" s="61"/>
      <c r="Z257" s="65"/>
      <c r="AA257" s="63"/>
      <c r="AB257" s="64"/>
      <c r="AC257" s="64"/>
      <c r="AD257" s="66"/>
      <c r="AE257" s="64"/>
      <c r="AF257" s="67"/>
      <c r="AG257" s="63"/>
      <c r="AH257" s="63"/>
      <c r="AI257" s="63"/>
      <c r="AJ257" s="63"/>
      <c r="AK257" s="63"/>
      <c r="AL257" s="63"/>
      <c r="AM257" s="96"/>
      <c r="AN257" s="96"/>
      <c r="AO257" s="68"/>
      <c r="AP257" s="63"/>
      <c r="AQ257" s="63"/>
      <c r="AR257" s="63"/>
      <c r="AS257" s="63"/>
      <c r="AT257" s="63"/>
      <c r="AZ257" s="6"/>
      <c r="BB257" s="6"/>
    </row>
    <row r="258" spans="1:54" ht="24.95" customHeight="1">
      <c r="A258" s="58"/>
      <c r="B258" s="59"/>
      <c r="C258" s="60"/>
      <c r="D258" s="64"/>
      <c r="E258" s="61"/>
      <c r="F258" s="62"/>
      <c r="G258" s="64"/>
      <c r="H258" s="64"/>
      <c r="I258" s="65"/>
      <c r="J258" s="65"/>
      <c r="K258" s="65"/>
      <c r="L258" s="65"/>
      <c r="M258" s="65"/>
      <c r="N258" s="63"/>
      <c r="O258" s="63"/>
      <c r="P258" s="63"/>
      <c r="Q258" s="63"/>
      <c r="R258" s="63"/>
      <c r="S258" s="63"/>
      <c r="T258" s="63"/>
      <c r="U258" s="64"/>
      <c r="V258" s="64"/>
      <c r="W258" s="61"/>
      <c r="X258" s="61"/>
      <c r="Y258" s="61"/>
      <c r="Z258" s="65"/>
      <c r="AA258" s="63"/>
      <c r="AB258" s="64"/>
      <c r="AC258" s="64"/>
      <c r="AD258" s="66"/>
      <c r="AE258" s="64"/>
      <c r="AF258" s="67"/>
      <c r="AG258" s="63"/>
      <c r="AH258" s="63"/>
      <c r="AI258" s="63"/>
      <c r="AJ258" s="63"/>
      <c r="AK258" s="63"/>
      <c r="AL258" s="63"/>
      <c r="AM258" s="96"/>
      <c r="AN258" s="96"/>
      <c r="AO258" s="68"/>
      <c r="AP258" s="63"/>
      <c r="AQ258" s="63"/>
      <c r="AR258" s="63"/>
      <c r="AS258" s="63"/>
      <c r="AT258" s="63"/>
      <c r="AZ258" s="6"/>
      <c r="BB258" s="6"/>
    </row>
    <row r="259" spans="1:54" ht="24.95" customHeight="1">
      <c r="A259" s="58"/>
      <c r="B259" s="59"/>
      <c r="C259" s="60"/>
      <c r="D259" s="64"/>
      <c r="E259" s="61"/>
      <c r="F259" s="62"/>
      <c r="G259" s="64"/>
      <c r="H259" s="64"/>
      <c r="I259" s="65"/>
      <c r="J259" s="65"/>
      <c r="K259" s="65"/>
      <c r="L259" s="65"/>
      <c r="M259" s="65"/>
      <c r="N259" s="63"/>
      <c r="O259" s="63"/>
      <c r="P259" s="63"/>
      <c r="Q259" s="63"/>
      <c r="R259" s="63"/>
      <c r="S259" s="63"/>
      <c r="T259" s="63"/>
      <c r="U259" s="64"/>
      <c r="V259" s="64"/>
      <c r="W259" s="61"/>
      <c r="X259" s="61"/>
      <c r="Y259" s="61"/>
      <c r="Z259" s="65"/>
      <c r="AA259" s="63"/>
      <c r="AB259" s="64"/>
      <c r="AC259" s="64"/>
      <c r="AD259" s="66"/>
      <c r="AE259" s="64"/>
      <c r="AF259" s="67"/>
      <c r="AG259" s="63"/>
      <c r="AH259" s="63"/>
      <c r="AI259" s="63"/>
      <c r="AJ259" s="63"/>
      <c r="AK259" s="63"/>
      <c r="AL259" s="63"/>
      <c r="AM259" s="96"/>
      <c r="AN259" s="96"/>
      <c r="AO259" s="68"/>
      <c r="AP259" s="63"/>
      <c r="AQ259" s="63"/>
      <c r="AR259" s="63"/>
      <c r="AS259" s="63"/>
      <c r="AT259" s="63"/>
      <c r="AZ259" s="6"/>
      <c r="BB259" s="6"/>
    </row>
    <row r="260" spans="1:54" ht="24.95" customHeight="1">
      <c r="A260" s="58"/>
      <c r="B260" s="59"/>
      <c r="C260" s="60"/>
      <c r="D260" s="64"/>
      <c r="E260" s="61"/>
      <c r="F260" s="62"/>
      <c r="G260" s="64"/>
      <c r="H260" s="64"/>
      <c r="I260" s="65"/>
      <c r="J260" s="65"/>
      <c r="K260" s="65"/>
      <c r="L260" s="65"/>
      <c r="M260" s="65"/>
      <c r="N260" s="63"/>
      <c r="O260" s="63"/>
      <c r="P260" s="63"/>
      <c r="Q260" s="63"/>
      <c r="R260" s="63"/>
      <c r="S260" s="63"/>
      <c r="T260" s="63"/>
      <c r="U260" s="64"/>
      <c r="V260" s="64"/>
      <c r="W260" s="61"/>
      <c r="X260" s="61"/>
      <c r="Y260" s="61"/>
      <c r="Z260" s="65"/>
      <c r="AA260" s="63"/>
      <c r="AB260" s="64"/>
      <c r="AC260" s="64"/>
      <c r="AD260" s="66"/>
      <c r="AE260" s="64"/>
      <c r="AF260" s="67"/>
      <c r="AG260" s="63"/>
      <c r="AH260" s="63"/>
      <c r="AI260" s="63"/>
      <c r="AJ260" s="63"/>
      <c r="AK260" s="63"/>
      <c r="AL260" s="63"/>
      <c r="AM260" s="96"/>
      <c r="AN260" s="96"/>
      <c r="AO260" s="68"/>
      <c r="AP260" s="63"/>
      <c r="AQ260" s="63"/>
      <c r="AR260" s="63"/>
      <c r="AS260" s="63"/>
      <c r="AT260" s="63"/>
      <c r="AZ260" s="6"/>
      <c r="BB260" s="6"/>
    </row>
    <row r="261" spans="1:54" ht="24.95" customHeight="1">
      <c r="A261" s="58"/>
      <c r="B261" s="59"/>
      <c r="C261" s="60"/>
      <c r="D261" s="64"/>
      <c r="E261" s="61"/>
      <c r="F261" s="62"/>
      <c r="G261" s="64"/>
      <c r="H261" s="64"/>
      <c r="I261" s="65"/>
      <c r="J261" s="65"/>
      <c r="K261" s="65"/>
      <c r="L261" s="65"/>
      <c r="M261" s="65"/>
      <c r="N261" s="63"/>
      <c r="O261" s="63"/>
      <c r="P261" s="63"/>
      <c r="Q261" s="63"/>
      <c r="R261" s="63"/>
      <c r="S261" s="63"/>
      <c r="T261" s="63"/>
      <c r="U261" s="64"/>
      <c r="V261" s="64"/>
      <c r="W261" s="61"/>
      <c r="X261" s="61"/>
      <c r="Y261" s="61"/>
      <c r="Z261" s="65"/>
      <c r="AA261" s="63"/>
      <c r="AB261" s="64"/>
      <c r="AC261" s="64"/>
      <c r="AD261" s="66"/>
      <c r="AE261" s="64"/>
      <c r="AF261" s="67"/>
      <c r="AG261" s="63"/>
      <c r="AH261" s="63"/>
      <c r="AI261" s="63"/>
      <c r="AJ261" s="63"/>
      <c r="AK261" s="63"/>
      <c r="AL261" s="63"/>
      <c r="AM261" s="96"/>
      <c r="AN261" s="96"/>
      <c r="AO261" s="68"/>
      <c r="AP261" s="63"/>
      <c r="AQ261" s="63"/>
      <c r="AR261" s="63"/>
      <c r="AS261" s="63"/>
      <c r="AT261" s="63"/>
      <c r="AZ261" s="6"/>
      <c r="BB261" s="6"/>
    </row>
    <row r="262" spans="1:54" ht="24.95" customHeight="1">
      <c r="A262" s="58"/>
      <c r="B262" s="59"/>
      <c r="C262" s="60"/>
      <c r="D262" s="64"/>
      <c r="E262" s="61"/>
      <c r="F262" s="62"/>
      <c r="G262" s="64"/>
      <c r="H262" s="64"/>
      <c r="I262" s="65"/>
      <c r="J262" s="65"/>
      <c r="K262" s="65"/>
      <c r="L262" s="65"/>
      <c r="M262" s="65"/>
      <c r="N262" s="63"/>
      <c r="O262" s="63"/>
      <c r="P262" s="63"/>
      <c r="Q262" s="63"/>
      <c r="R262" s="63"/>
      <c r="S262" s="63"/>
      <c r="T262" s="63"/>
      <c r="U262" s="64"/>
      <c r="V262" s="64"/>
      <c r="W262" s="61"/>
      <c r="X262" s="61"/>
      <c r="Y262" s="61"/>
      <c r="Z262" s="65"/>
      <c r="AA262" s="63"/>
      <c r="AB262" s="64"/>
      <c r="AC262" s="64"/>
      <c r="AD262" s="66"/>
      <c r="AE262" s="64"/>
      <c r="AF262" s="67"/>
      <c r="AG262" s="63"/>
      <c r="AH262" s="63"/>
      <c r="AI262" s="63"/>
      <c r="AJ262" s="63"/>
      <c r="AK262" s="63"/>
      <c r="AL262" s="63"/>
      <c r="AM262" s="96"/>
      <c r="AN262" s="96"/>
      <c r="AO262" s="68"/>
      <c r="AP262" s="63"/>
      <c r="AQ262" s="63"/>
      <c r="AR262" s="63"/>
      <c r="AS262" s="63"/>
      <c r="AT262" s="63"/>
      <c r="AZ262" s="6"/>
      <c r="BB262" s="6"/>
    </row>
    <row r="263" spans="1:54" ht="24.95" customHeight="1">
      <c r="A263" s="58"/>
      <c r="B263" s="59"/>
      <c r="C263" s="60"/>
      <c r="D263" s="64"/>
      <c r="E263" s="61"/>
      <c r="F263" s="62"/>
      <c r="G263" s="64"/>
      <c r="H263" s="64"/>
      <c r="I263" s="65"/>
      <c r="J263" s="65"/>
      <c r="K263" s="65"/>
      <c r="L263" s="65"/>
      <c r="M263" s="65"/>
      <c r="N263" s="63"/>
      <c r="O263" s="63"/>
      <c r="P263" s="63"/>
      <c r="Q263" s="63"/>
      <c r="R263" s="63"/>
      <c r="S263" s="63"/>
      <c r="T263" s="63"/>
      <c r="U263" s="64"/>
      <c r="V263" s="64"/>
      <c r="W263" s="61"/>
      <c r="X263" s="61"/>
      <c r="Y263" s="61"/>
      <c r="Z263" s="65"/>
      <c r="AA263" s="63"/>
      <c r="AB263" s="64"/>
      <c r="AC263" s="64"/>
      <c r="AD263" s="66"/>
      <c r="AE263" s="64"/>
      <c r="AF263" s="67"/>
      <c r="AG263" s="63"/>
      <c r="AH263" s="63"/>
      <c r="AI263" s="63"/>
      <c r="AJ263" s="63"/>
      <c r="AK263" s="63"/>
      <c r="AL263" s="63"/>
      <c r="AM263" s="96"/>
      <c r="AN263" s="96"/>
      <c r="AO263" s="68"/>
      <c r="AP263" s="63"/>
      <c r="AQ263" s="63"/>
      <c r="AR263" s="63"/>
      <c r="AS263" s="63"/>
      <c r="AT263" s="63"/>
      <c r="AZ263" s="6"/>
      <c r="BB263" s="6"/>
    </row>
    <row r="264" spans="1:54" ht="24.95" customHeight="1">
      <c r="A264" s="58"/>
      <c r="B264" s="59"/>
      <c r="C264" s="60"/>
      <c r="D264" s="64"/>
      <c r="E264" s="61"/>
      <c r="F264" s="62"/>
      <c r="G264" s="64"/>
      <c r="H264" s="64"/>
      <c r="I264" s="65"/>
      <c r="J264" s="65"/>
      <c r="K264" s="65"/>
      <c r="L264" s="65"/>
      <c r="M264" s="65"/>
      <c r="N264" s="63"/>
      <c r="O264" s="63"/>
      <c r="P264" s="63"/>
      <c r="Q264" s="63"/>
      <c r="R264" s="63"/>
      <c r="S264" s="63"/>
      <c r="T264" s="63"/>
      <c r="U264" s="64"/>
      <c r="V264" s="64"/>
      <c r="W264" s="61"/>
      <c r="X264" s="61"/>
      <c r="Y264" s="61"/>
      <c r="Z264" s="65"/>
      <c r="AA264" s="63"/>
      <c r="AB264" s="64"/>
      <c r="AC264" s="64"/>
      <c r="AD264" s="66"/>
      <c r="AE264" s="64"/>
      <c r="AF264" s="67"/>
      <c r="AG264" s="63"/>
      <c r="AH264" s="63"/>
      <c r="AI264" s="63"/>
      <c r="AJ264" s="63"/>
      <c r="AK264" s="63"/>
      <c r="AL264" s="63"/>
      <c r="AM264" s="96"/>
      <c r="AN264" s="96"/>
      <c r="AO264" s="68"/>
      <c r="AP264" s="63"/>
      <c r="AQ264" s="63"/>
      <c r="AR264" s="63"/>
      <c r="AS264" s="63"/>
      <c r="AT264" s="63"/>
      <c r="AZ264" s="6"/>
      <c r="BB264" s="6"/>
    </row>
    <row r="265" spans="1:54" ht="24.95" customHeight="1">
      <c r="A265" s="58"/>
      <c r="B265" s="59"/>
      <c r="C265" s="60"/>
      <c r="D265" s="64"/>
      <c r="E265" s="61"/>
      <c r="F265" s="62"/>
      <c r="G265" s="64"/>
      <c r="H265" s="64"/>
      <c r="I265" s="65"/>
      <c r="J265" s="65"/>
      <c r="K265" s="65"/>
      <c r="L265" s="65"/>
      <c r="M265" s="65"/>
      <c r="N265" s="63"/>
      <c r="O265" s="63"/>
      <c r="P265" s="63"/>
      <c r="Q265" s="63"/>
      <c r="R265" s="63"/>
      <c r="S265" s="63"/>
      <c r="T265" s="63"/>
      <c r="U265" s="64"/>
      <c r="V265" s="64"/>
      <c r="W265" s="61"/>
      <c r="X265" s="61"/>
      <c r="Y265" s="61"/>
      <c r="Z265" s="65"/>
      <c r="AA265" s="63"/>
      <c r="AB265" s="64"/>
      <c r="AC265" s="64"/>
      <c r="AD265" s="66"/>
      <c r="AE265" s="64"/>
      <c r="AF265" s="67"/>
      <c r="AG265" s="63"/>
      <c r="AH265" s="63"/>
      <c r="AI265" s="63"/>
      <c r="AJ265" s="63"/>
      <c r="AK265" s="63"/>
      <c r="AL265" s="63"/>
      <c r="AM265" s="96"/>
      <c r="AN265" s="96"/>
      <c r="AO265" s="68"/>
      <c r="AP265" s="63"/>
      <c r="AQ265" s="63"/>
      <c r="AR265" s="63"/>
      <c r="AS265" s="63"/>
      <c r="AT265" s="63"/>
      <c r="AZ265" s="6"/>
      <c r="BB265" s="6"/>
    </row>
    <row r="266" spans="1:54" ht="24.95" customHeight="1">
      <c r="A266" s="58"/>
      <c r="B266" s="59"/>
      <c r="C266" s="60"/>
      <c r="D266" s="64"/>
      <c r="E266" s="61"/>
      <c r="F266" s="62"/>
      <c r="G266" s="64"/>
      <c r="H266" s="64"/>
      <c r="I266" s="65"/>
      <c r="J266" s="65"/>
      <c r="K266" s="65"/>
      <c r="L266" s="65"/>
      <c r="M266" s="65"/>
      <c r="N266" s="63"/>
      <c r="O266" s="63"/>
      <c r="P266" s="63"/>
      <c r="Q266" s="63"/>
      <c r="R266" s="63"/>
      <c r="S266" s="63"/>
      <c r="T266" s="63"/>
      <c r="U266" s="64"/>
      <c r="V266" s="64"/>
      <c r="W266" s="61"/>
      <c r="X266" s="61"/>
      <c r="Y266" s="61"/>
      <c r="Z266" s="65"/>
      <c r="AA266" s="63"/>
      <c r="AB266" s="64"/>
      <c r="AC266" s="64"/>
      <c r="AD266" s="66"/>
      <c r="AE266" s="64"/>
      <c r="AF266" s="67"/>
      <c r="AG266" s="63"/>
      <c r="AH266" s="63"/>
      <c r="AI266" s="63"/>
      <c r="AJ266" s="63"/>
      <c r="AK266" s="63"/>
      <c r="AL266" s="63"/>
      <c r="AM266" s="96"/>
      <c r="AN266" s="96"/>
      <c r="AO266" s="68"/>
      <c r="AP266" s="63"/>
      <c r="AQ266" s="63"/>
      <c r="AR266" s="63"/>
      <c r="AS266" s="63"/>
      <c r="AT266" s="63"/>
      <c r="AZ266" s="6"/>
      <c r="BB266" s="6"/>
    </row>
    <row r="267" spans="1:54" ht="24.95" customHeight="1">
      <c r="A267" s="58"/>
      <c r="B267" s="59"/>
      <c r="C267" s="60"/>
      <c r="D267" s="64"/>
      <c r="E267" s="61"/>
      <c r="F267" s="62"/>
      <c r="G267" s="64"/>
      <c r="H267" s="64"/>
      <c r="I267" s="65"/>
      <c r="J267" s="65"/>
      <c r="K267" s="65"/>
      <c r="L267" s="65"/>
      <c r="M267" s="65"/>
      <c r="N267" s="63"/>
      <c r="O267" s="63"/>
      <c r="P267" s="63"/>
      <c r="Q267" s="63"/>
      <c r="R267" s="63"/>
      <c r="S267" s="63"/>
      <c r="T267" s="63"/>
      <c r="U267" s="64"/>
      <c r="V267" s="64"/>
      <c r="W267" s="61"/>
      <c r="X267" s="61"/>
      <c r="Y267" s="61"/>
      <c r="Z267" s="65"/>
      <c r="AA267" s="63"/>
      <c r="AB267" s="64"/>
      <c r="AC267" s="64"/>
      <c r="AD267" s="66"/>
      <c r="AE267" s="64"/>
      <c r="AF267" s="67"/>
      <c r="AG267" s="63"/>
      <c r="AH267" s="63"/>
      <c r="AI267" s="63"/>
      <c r="AJ267" s="63"/>
      <c r="AK267" s="63"/>
      <c r="AL267" s="63"/>
      <c r="AM267" s="96"/>
      <c r="AN267" s="96"/>
      <c r="AO267" s="68"/>
      <c r="AP267" s="63"/>
      <c r="AQ267" s="63"/>
      <c r="AR267" s="63"/>
      <c r="AS267" s="63"/>
      <c r="AT267" s="63"/>
      <c r="AZ267" s="6"/>
      <c r="BB267" s="6"/>
    </row>
    <row r="268" spans="1:54" ht="24.95" customHeight="1">
      <c r="A268" s="58"/>
      <c r="B268" s="59"/>
      <c r="C268" s="60"/>
      <c r="D268" s="64"/>
      <c r="E268" s="61"/>
      <c r="F268" s="62"/>
      <c r="G268" s="64"/>
      <c r="H268" s="64"/>
      <c r="I268" s="65"/>
      <c r="J268" s="65"/>
      <c r="K268" s="65"/>
      <c r="L268" s="65"/>
      <c r="M268" s="65"/>
      <c r="N268" s="63"/>
      <c r="O268" s="63"/>
      <c r="P268" s="63"/>
      <c r="Q268" s="63"/>
      <c r="R268" s="63"/>
      <c r="S268" s="63"/>
      <c r="T268" s="63"/>
      <c r="U268" s="64"/>
      <c r="V268" s="64"/>
      <c r="W268" s="61"/>
      <c r="X268" s="61"/>
      <c r="Y268" s="61"/>
      <c r="Z268" s="65"/>
      <c r="AA268" s="63"/>
      <c r="AB268" s="64"/>
      <c r="AC268" s="64"/>
      <c r="AD268" s="66"/>
      <c r="AE268" s="64"/>
      <c r="AF268" s="67"/>
      <c r="AG268" s="63"/>
      <c r="AH268" s="63"/>
      <c r="AI268" s="63"/>
      <c r="AJ268" s="63"/>
      <c r="AK268" s="63"/>
      <c r="AL268" s="63"/>
      <c r="AM268" s="96"/>
      <c r="AN268" s="96"/>
      <c r="AO268" s="68"/>
      <c r="AP268" s="63"/>
      <c r="AQ268" s="63"/>
      <c r="AR268" s="63"/>
      <c r="AS268" s="63"/>
      <c r="AT268" s="63"/>
      <c r="AZ268" s="6"/>
      <c r="BB268" s="6"/>
    </row>
    <row r="269" spans="1:54" ht="24.95" customHeight="1">
      <c r="A269" s="58"/>
      <c r="B269" s="59"/>
      <c r="C269" s="60"/>
      <c r="D269" s="64"/>
      <c r="E269" s="61"/>
      <c r="F269" s="62"/>
      <c r="G269" s="64"/>
      <c r="H269" s="64"/>
      <c r="I269" s="65"/>
      <c r="J269" s="65"/>
      <c r="K269" s="65"/>
      <c r="L269" s="65"/>
      <c r="M269" s="65"/>
      <c r="N269" s="63"/>
      <c r="O269" s="63"/>
      <c r="P269" s="63"/>
      <c r="Q269" s="63"/>
      <c r="R269" s="63"/>
      <c r="S269" s="63"/>
      <c r="T269" s="63"/>
      <c r="U269" s="64"/>
      <c r="V269" s="64"/>
      <c r="W269" s="61"/>
      <c r="X269" s="61"/>
      <c r="Y269" s="61"/>
      <c r="Z269" s="65"/>
      <c r="AA269" s="63"/>
      <c r="AB269" s="64"/>
      <c r="AC269" s="64"/>
      <c r="AD269" s="66"/>
      <c r="AE269" s="64"/>
      <c r="AF269" s="67"/>
      <c r="AG269" s="63"/>
      <c r="AH269" s="63"/>
      <c r="AI269" s="63"/>
      <c r="AJ269" s="63"/>
      <c r="AK269" s="63"/>
      <c r="AL269" s="63"/>
      <c r="AM269" s="96"/>
      <c r="AN269" s="96"/>
      <c r="AO269" s="68"/>
      <c r="AP269" s="63"/>
      <c r="AQ269" s="63"/>
      <c r="AR269" s="63"/>
      <c r="AS269" s="63"/>
      <c r="AT269" s="63"/>
      <c r="AZ269" s="6"/>
      <c r="BB269" s="6"/>
    </row>
    <row r="270" spans="1:54" ht="24.95" customHeight="1">
      <c r="A270" s="58"/>
      <c r="B270" s="59"/>
      <c r="C270" s="60"/>
      <c r="D270" s="64"/>
      <c r="E270" s="61"/>
      <c r="F270" s="62"/>
      <c r="G270" s="64"/>
      <c r="H270" s="64"/>
      <c r="I270" s="65"/>
      <c r="J270" s="65"/>
      <c r="K270" s="65"/>
      <c r="L270" s="65"/>
      <c r="M270" s="65"/>
      <c r="N270" s="63"/>
      <c r="O270" s="63"/>
      <c r="P270" s="63"/>
      <c r="Q270" s="63"/>
      <c r="R270" s="63"/>
      <c r="S270" s="63"/>
      <c r="T270" s="63"/>
      <c r="U270" s="64"/>
      <c r="V270" s="64"/>
      <c r="W270" s="61"/>
      <c r="X270" s="61"/>
      <c r="Y270" s="61"/>
      <c r="Z270" s="65"/>
      <c r="AA270" s="63"/>
      <c r="AB270" s="64"/>
      <c r="AC270" s="64"/>
      <c r="AD270" s="66"/>
      <c r="AE270" s="64"/>
      <c r="AF270" s="67"/>
      <c r="AG270" s="63"/>
      <c r="AH270" s="63"/>
      <c r="AI270" s="63"/>
      <c r="AJ270" s="63"/>
      <c r="AK270" s="63"/>
      <c r="AL270" s="63"/>
      <c r="AM270" s="96"/>
      <c r="AN270" s="96"/>
      <c r="AO270" s="68"/>
      <c r="AP270" s="63"/>
      <c r="AQ270" s="63"/>
      <c r="AR270" s="63"/>
      <c r="AS270" s="63"/>
      <c r="AT270" s="63"/>
      <c r="AZ270" s="6"/>
      <c r="BB270" s="6"/>
    </row>
    <row r="271" spans="1:54" ht="24.95" customHeight="1">
      <c r="A271" s="58"/>
      <c r="B271" s="59"/>
      <c r="C271" s="60"/>
      <c r="D271" s="64"/>
      <c r="E271" s="61"/>
      <c r="F271" s="62"/>
      <c r="G271" s="64"/>
      <c r="H271" s="64"/>
      <c r="I271" s="65"/>
      <c r="J271" s="65"/>
      <c r="K271" s="65"/>
      <c r="L271" s="65"/>
      <c r="M271" s="65"/>
      <c r="N271" s="63"/>
      <c r="O271" s="63"/>
      <c r="P271" s="63"/>
      <c r="Q271" s="63"/>
      <c r="R271" s="63"/>
      <c r="S271" s="63"/>
      <c r="T271" s="63"/>
      <c r="U271" s="64"/>
      <c r="V271" s="64"/>
      <c r="W271" s="61"/>
      <c r="X271" s="61"/>
      <c r="Y271" s="61"/>
      <c r="Z271" s="65"/>
      <c r="AA271" s="63"/>
      <c r="AB271" s="64"/>
      <c r="AC271" s="64"/>
      <c r="AD271" s="66"/>
      <c r="AE271" s="64"/>
      <c r="AF271" s="67"/>
      <c r="AG271" s="63"/>
      <c r="AH271" s="63"/>
      <c r="AI271" s="63"/>
      <c r="AJ271" s="63"/>
      <c r="AK271" s="63"/>
      <c r="AL271" s="63"/>
      <c r="AM271" s="96"/>
      <c r="AN271" s="96"/>
      <c r="AO271" s="68"/>
      <c r="AP271" s="63"/>
      <c r="AQ271" s="63"/>
      <c r="AR271" s="63"/>
      <c r="AS271" s="63"/>
      <c r="AT271" s="63"/>
      <c r="AZ271" s="6"/>
      <c r="BB271" s="6"/>
    </row>
    <row r="272" spans="1:54" ht="24.95" customHeight="1">
      <c r="A272" s="58"/>
      <c r="B272" s="59"/>
      <c r="C272" s="60"/>
      <c r="D272" s="64"/>
      <c r="E272" s="61"/>
      <c r="F272" s="62"/>
      <c r="G272" s="64"/>
      <c r="H272" s="64"/>
      <c r="I272" s="65"/>
      <c r="J272" s="65"/>
      <c r="K272" s="65"/>
      <c r="L272" s="65"/>
      <c r="M272" s="65"/>
      <c r="N272" s="63"/>
      <c r="O272" s="63"/>
      <c r="P272" s="63"/>
      <c r="Q272" s="63"/>
      <c r="R272" s="63"/>
      <c r="S272" s="63"/>
      <c r="T272" s="63"/>
      <c r="U272" s="64"/>
      <c r="V272" s="64"/>
      <c r="W272" s="61"/>
      <c r="X272" s="61"/>
      <c r="Y272" s="61"/>
      <c r="Z272" s="65"/>
      <c r="AA272" s="63"/>
      <c r="AB272" s="64"/>
      <c r="AC272" s="64"/>
      <c r="AD272" s="66"/>
      <c r="AE272" s="64"/>
      <c r="AF272" s="67"/>
      <c r="AG272" s="63"/>
      <c r="AH272" s="63"/>
      <c r="AI272" s="63"/>
      <c r="AJ272" s="63"/>
      <c r="AK272" s="63"/>
      <c r="AL272" s="63"/>
      <c r="AM272" s="96"/>
      <c r="AN272" s="96"/>
      <c r="AO272" s="68"/>
      <c r="AP272" s="63"/>
      <c r="AQ272" s="63"/>
      <c r="AR272" s="63"/>
      <c r="AS272" s="63"/>
      <c r="AT272" s="63"/>
      <c r="AZ272" s="6"/>
      <c r="BB272" s="6"/>
    </row>
    <row r="273" spans="1:54" ht="24.95" customHeight="1">
      <c r="A273" s="58"/>
      <c r="B273" s="59"/>
      <c r="C273" s="60"/>
      <c r="D273" s="64"/>
      <c r="E273" s="61"/>
      <c r="F273" s="62"/>
      <c r="G273" s="64"/>
      <c r="H273" s="64"/>
      <c r="I273" s="65"/>
      <c r="J273" s="65"/>
      <c r="K273" s="65"/>
      <c r="L273" s="65"/>
      <c r="M273" s="65"/>
      <c r="N273" s="63"/>
      <c r="O273" s="63"/>
      <c r="P273" s="63"/>
      <c r="Q273" s="63"/>
      <c r="R273" s="63"/>
      <c r="S273" s="63"/>
      <c r="T273" s="63"/>
      <c r="U273" s="64"/>
      <c r="V273" s="64"/>
      <c r="W273" s="61"/>
      <c r="X273" s="61"/>
      <c r="Y273" s="61"/>
      <c r="Z273" s="65"/>
      <c r="AA273" s="63"/>
      <c r="AB273" s="64"/>
      <c r="AC273" s="64"/>
      <c r="AD273" s="66"/>
      <c r="AE273" s="64"/>
      <c r="AF273" s="67"/>
      <c r="AG273" s="63"/>
      <c r="AH273" s="63"/>
      <c r="AI273" s="63"/>
      <c r="AJ273" s="63"/>
      <c r="AK273" s="63"/>
      <c r="AL273" s="63"/>
      <c r="AM273" s="96"/>
      <c r="AN273" s="96"/>
      <c r="AO273" s="68"/>
      <c r="AP273" s="63"/>
      <c r="AQ273" s="63"/>
      <c r="AR273" s="63"/>
      <c r="AS273" s="63"/>
      <c r="AT273" s="63"/>
      <c r="AZ273" s="6"/>
      <c r="BB273" s="6"/>
    </row>
    <row r="274" spans="1:54" ht="24.95" customHeight="1">
      <c r="A274" s="58"/>
      <c r="B274" s="59"/>
      <c r="C274" s="60"/>
      <c r="D274" s="64"/>
      <c r="E274" s="61"/>
      <c r="F274" s="62"/>
      <c r="G274" s="64"/>
      <c r="H274" s="64"/>
      <c r="I274" s="65"/>
      <c r="J274" s="65"/>
      <c r="K274" s="65"/>
      <c r="L274" s="65"/>
      <c r="M274" s="65"/>
      <c r="N274" s="63"/>
      <c r="O274" s="63"/>
      <c r="P274" s="63"/>
      <c r="Q274" s="63"/>
      <c r="R274" s="63"/>
      <c r="S274" s="63"/>
      <c r="T274" s="63"/>
      <c r="U274" s="64"/>
      <c r="V274" s="64"/>
      <c r="W274" s="61"/>
      <c r="X274" s="61"/>
      <c r="Y274" s="61"/>
      <c r="Z274" s="65"/>
      <c r="AA274" s="63"/>
      <c r="AB274" s="64"/>
      <c r="AC274" s="64"/>
      <c r="AD274" s="66"/>
      <c r="AE274" s="64"/>
      <c r="AF274" s="67"/>
      <c r="AG274" s="63"/>
      <c r="AH274" s="63"/>
      <c r="AI274" s="63"/>
      <c r="AJ274" s="63"/>
      <c r="AK274" s="63"/>
      <c r="AL274" s="63"/>
      <c r="AM274" s="96"/>
      <c r="AN274" s="96"/>
      <c r="AO274" s="68"/>
      <c r="AP274" s="63"/>
      <c r="AQ274" s="63"/>
      <c r="AR274" s="63"/>
      <c r="AS274" s="63"/>
      <c r="AT274" s="63"/>
      <c r="AZ274" s="6"/>
      <c r="BB274" s="6"/>
    </row>
    <row r="275" spans="1:54" ht="24.95" customHeight="1">
      <c r="A275" s="58"/>
      <c r="B275" s="59"/>
      <c r="C275" s="60"/>
      <c r="D275" s="64"/>
      <c r="E275" s="61"/>
      <c r="F275" s="62"/>
      <c r="G275" s="64"/>
      <c r="H275" s="64"/>
      <c r="I275" s="65"/>
      <c r="J275" s="65"/>
      <c r="K275" s="65"/>
      <c r="L275" s="65"/>
      <c r="M275" s="65"/>
      <c r="N275" s="63"/>
      <c r="O275" s="63"/>
      <c r="P275" s="63"/>
      <c r="Q275" s="63"/>
      <c r="R275" s="63"/>
      <c r="S275" s="63"/>
      <c r="T275" s="63"/>
      <c r="U275" s="64"/>
      <c r="V275" s="64"/>
      <c r="W275" s="61"/>
      <c r="X275" s="61"/>
      <c r="Y275" s="61"/>
      <c r="Z275" s="65"/>
      <c r="AA275" s="63"/>
      <c r="AB275" s="64"/>
      <c r="AC275" s="64"/>
      <c r="AD275" s="66"/>
      <c r="AE275" s="64"/>
      <c r="AF275" s="67"/>
      <c r="AG275" s="63"/>
      <c r="AH275" s="63"/>
      <c r="AI275" s="63"/>
      <c r="AJ275" s="63"/>
      <c r="AK275" s="63"/>
      <c r="AL275" s="63"/>
      <c r="AM275" s="96"/>
      <c r="AN275" s="96"/>
      <c r="AO275" s="68"/>
      <c r="AP275" s="63"/>
      <c r="AQ275" s="63"/>
      <c r="AR275" s="63"/>
      <c r="AS275" s="63"/>
      <c r="AT275" s="63"/>
      <c r="AZ275" s="6"/>
      <c r="BB275" s="6"/>
    </row>
    <row r="276" spans="1:54" ht="24.95" customHeight="1">
      <c r="A276" s="58"/>
      <c r="B276" s="59"/>
      <c r="C276" s="60"/>
      <c r="D276" s="64"/>
      <c r="E276" s="61"/>
      <c r="F276" s="62"/>
      <c r="G276" s="64"/>
      <c r="H276" s="64"/>
      <c r="I276" s="65"/>
      <c r="J276" s="65"/>
      <c r="K276" s="65"/>
      <c r="L276" s="65"/>
      <c r="M276" s="65"/>
      <c r="N276" s="63"/>
      <c r="O276" s="63"/>
      <c r="P276" s="63"/>
      <c r="Q276" s="63"/>
      <c r="R276" s="63"/>
      <c r="S276" s="63"/>
      <c r="T276" s="63"/>
      <c r="U276" s="64"/>
      <c r="V276" s="64"/>
      <c r="W276" s="61"/>
      <c r="X276" s="61"/>
      <c r="Y276" s="61"/>
      <c r="Z276" s="65"/>
      <c r="AA276" s="63"/>
      <c r="AB276" s="64"/>
      <c r="AC276" s="64"/>
      <c r="AD276" s="66"/>
      <c r="AE276" s="64"/>
      <c r="AF276" s="67"/>
      <c r="AG276" s="63"/>
      <c r="AH276" s="63"/>
      <c r="AI276" s="63"/>
      <c r="AJ276" s="63"/>
      <c r="AK276" s="63"/>
      <c r="AL276" s="63"/>
      <c r="AM276" s="96"/>
      <c r="AN276" s="96"/>
      <c r="AO276" s="68"/>
      <c r="AP276" s="63"/>
      <c r="AQ276" s="63"/>
      <c r="AR276" s="63"/>
      <c r="AS276" s="63"/>
      <c r="AT276" s="63"/>
      <c r="AZ276" s="6"/>
      <c r="BB276" s="6"/>
    </row>
    <row r="277" spans="1:54" ht="24.95" customHeight="1">
      <c r="A277" s="58"/>
      <c r="B277" s="59"/>
      <c r="C277" s="60"/>
      <c r="D277" s="64"/>
      <c r="E277" s="61"/>
      <c r="F277" s="62"/>
      <c r="G277" s="64"/>
      <c r="H277" s="64"/>
      <c r="I277" s="65"/>
      <c r="J277" s="65"/>
      <c r="K277" s="65"/>
      <c r="L277" s="65"/>
      <c r="M277" s="65"/>
      <c r="N277" s="63"/>
      <c r="O277" s="63"/>
      <c r="P277" s="63"/>
      <c r="Q277" s="63"/>
      <c r="R277" s="63"/>
      <c r="S277" s="63"/>
      <c r="T277" s="63"/>
      <c r="U277" s="64"/>
      <c r="V277" s="64"/>
      <c r="W277" s="61"/>
      <c r="X277" s="61"/>
      <c r="Y277" s="61"/>
      <c r="Z277" s="65"/>
      <c r="AA277" s="63"/>
      <c r="AB277" s="64"/>
      <c r="AC277" s="64"/>
      <c r="AD277" s="66"/>
      <c r="AE277" s="64"/>
      <c r="AF277" s="67"/>
      <c r="AG277" s="63"/>
      <c r="AH277" s="63"/>
      <c r="AI277" s="63"/>
      <c r="AJ277" s="63"/>
      <c r="AK277" s="63"/>
      <c r="AL277" s="63"/>
      <c r="AM277" s="96"/>
      <c r="AN277" s="96"/>
      <c r="AO277" s="68"/>
      <c r="AP277" s="63"/>
      <c r="AQ277" s="63"/>
      <c r="AR277" s="63"/>
      <c r="AS277" s="63"/>
      <c r="AT277" s="63"/>
      <c r="AZ277" s="6"/>
      <c r="BB277" s="6"/>
    </row>
    <row r="278" spans="1:54" ht="24.95" customHeight="1">
      <c r="A278" s="58"/>
      <c r="B278" s="59"/>
      <c r="C278" s="60"/>
      <c r="D278" s="64"/>
      <c r="E278" s="61"/>
      <c r="F278" s="62"/>
      <c r="G278" s="64"/>
      <c r="H278" s="64"/>
      <c r="I278" s="65"/>
      <c r="J278" s="65"/>
      <c r="K278" s="65"/>
      <c r="L278" s="65"/>
      <c r="M278" s="65"/>
      <c r="N278" s="63"/>
      <c r="O278" s="63"/>
      <c r="P278" s="63"/>
      <c r="Q278" s="63"/>
      <c r="R278" s="63"/>
      <c r="S278" s="63"/>
      <c r="T278" s="63"/>
      <c r="U278" s="64"/>
      <c r="V278" s="64"/>
      <c r="W278" s="61"/>
      <c r="X278" s="61"/>
      <c r="Y278" s="61"/>
      <c r="Z278" s="65"/>
      <c r="AA278" s="63"/>
      <c r="AB278" s="64"/>
      <c r="AC278" s="64"/>
      <c r="AD278" s="66"/>
      <c r="AE278" s="64"/>
      <c r="AF278" s="67"/>
      <c r="AG278" s="63"/>
      <c r="AH278" s="63"/>
      <c r="AI278" s="63"/>
      <c r="AJ278" s="63"/>
      <c r="AK278" s="63"/>
      <c r="AL278" s="63"/>
      <c r="AM278" s="96"/>
      <c r="AN278" s="96"/>
      <c r="AO278" s="68"/>
      <c r="AP278" s="63"/>
      <c r="AQ278" s="63"/>
      <c r="AR278" s="63"/>
      <c r="AS278" s="63"/>
      <c r="AT278" s="63"/>
      <c r="AZ278" s="6"/>
      <c r="BB278" s="6"/>
    </row>
    <row r="279" spans="1:54" ht="24.95" customHeight="1">
      <c r="A279" s="58"/>
      <c r="B279" s="59"/>
      <c r="C279" s="60"/>
      <c r="D279" s="64"/>
      <c r="E279" s="61"/>
      <c r="F279" s="62"/>
      <c r="G279" s="64"/>
      <c r="H279" s="64"/>
      <c r="I279" s="65"/>
      <c r="J279" s="65"/>
      <c r="K279" s="65"/>
      <c r="L279" s="65"/>
      <c r="M279" s="65"/>
      <c r="N279" s="63"/>
      <c r="O279" s="63"/>
      <c r="P279" s="63"/>
      <c r="Q279" s="63"/>
      <c r="R279" s="63"/>
      <c r="S279" s="63"/>
      <c r="T279" s="63"/>
      <c r="U279" s="64"/>
      <c r="V279" s="64"/>
      <c r="W279" s="61"/>
      <c r="X279" s="61"/>
      <c r="Y279" s="61"/>
      <c r="Z279" s="65"/>
      <c r="AA279" s="63"/>
      <c r="AB279" s="64"/>
      <c r="AC279" s="64"/>
      <c r="AD279" s="66"/>
      <c r="AE279" s="64"/>
      <c r="AF279" s="67"/>
      <c r="AG279" s="63"/>
      <c r="AH279" s="63"/>
      <c r="AI279" s="63"/>
      <c r="AJ279" s="63"/>
      <c r="AK279" s="63"/>
      <c r="AL279" s="63"/>
      <c r="AM279" s="96"/>
      <c r="AN279" s="96"/>
      <c r="AO279" s="68"/>
      <c r="AP279" s="63"/>
      <c r="AQ279" s="63"/>
      <c r="AR279" s="63"/>
      <c r="AS279" s="63"/>
      <c r="AT279" s="63"/>
      <c r="AZ279" s="6"/>
      <c r="BB279" s="6"/>
    </row>
    <row r="280" spans="1:54" ht="24.95" customHeight="1">
      <c r="A280" s="58"/>
      <c r="B280" s="59"/>
      <c r="C280" s="60"/>
      <c r="D280" s="64"/>
      <c r="E280" s="61"/>
      <c r="F280" s="62"/>
      <c r="G280" s="64"/>
      <c r="H280" s="64"/>
      <c r="I280" s="65"/>
      <c r="J280" s="65"/>
      <c r="K280" s="65"/>
      <c r="L280" s="65"/>
      <c r="M280" s="65"/>
      <c r="N280" s="63"/>
      <c r="O280" s="63"/>
      <c r="P280" s="63"/>
      <c r="Q280" s="63"/>
      <c r="R280" s="63"/>
      <c r="S280" s="63"/>
      <c r="T280" s="63"/>
      <c r="U280" s="64"/>
      <c r="V280" s="64"/>
      <c r="W280" s="61"/>
      <c r="X280" s="61"/>
      <c r="Y280" s="61"/>
      <c r="Z280" s="65"/>
      <c r="AA280" s="63"/>
      <c r="AB280" s="64"/>
      <c r="AC280" s="64"/>
      <c r="AD280" s="66"/>
      <c r="AE280" s="64"/>
      <c r="AF280" s="67"/>
      <c r="AG280" s="63"/>
      <c r="AH280" s="63"/>
      <c r="AI280" s="63"/>
      <c r="AJ280" s="63"/>
      <c r="AK280" s="63"/>
      <c r="AL280" s="63"/>
      <c r="AM280" s="96"/>
      <c r="AN280" s="96"/>
      <c r="AO280" s="68"/>
      <c r="AP280" s="63"/>
      <c r="AQ280" s="63"/>
      <c r="AR280" s="63"/>
      <c r="AS280" s="63"/>
      <c r="AT280" s="63"/>
      <c r="AZ280" s="6"/>
      <c r="BB280" s="6"/>
    </row>
    <row r="281" spans="1:54" ht="24.95" customHeight="1">
      <c r="A281" s="58"/>
      <c r="B281" s="59"/>
      <c r="C281" s="60"/>
      <c r="D281" s="64"/>
      <c r="E281" s="61"/>
      <c r="F281" s="62"/>
      <c r="G281" s="64"/>
      <c r="H281" s="64"/>
      <c r="I281" s="65"/>
      <c r="J281" s="65"/>
      <c r="K281" s="65"/>
      <c r="L281" s="65"/>
      <c r="M281" s="65"/>
      <c r="N281" s="63"/>
      <c r="O281" s="63"/>
      <c r="P281" s="63"/>
      <c r="Q281" s="63"/>
      <c r="R281" s="63"/>
      <c r="S281" s="63"/>
      <c r="T281" s="63"/>
      <c r="U281" s="64"/>
      <c r="V281" s="64"/>
      <c r="W281" s="61"/>
      <c r="X281" s="61"/>
      <c r="Y281" s="61"/>
      <c r="Z281" s="65"/>
      <c r="AA281" s="63"/>
      <c r="AB281" s="64"/>
      <c r="AC281" s="64"/>
      <c r="AD281" s="66"/>
      <c r="AE281" s="64"/>
      <c r="AF281" s="67"/>
      <c r="AG281" s="63"/>
      <c r="AH281" s="63"/>
      <c r="AI281" s="63"/>
      <c r="AJ281" s="63"/>
      <c r="AK281" s="63"/>
      <c r="AL281" s="63"/>
      <c r="AM281" s="96"/>
      <c r="AN281" s="96"/>
      <c r="AO281" s="68"/>
      <c r="AP281" s="63"/>
      <c r="AQ281" s="63"/>
      <c r="AR281" s="63"/>
      <c r="AS281" s="63"/>
      <c r="AT281" s="63"/>
      <c r="AZ281" s="6"/>
      <c r="BB281" s="6"/>
    </row>
    <row r="282" spans="1:54" ht="24.95" customHeight="1">
      <c r="A282" s="58"/>
      <c r="B282" s="59"/>
      <c r="C282" s="60"/>
      <c r="D282" s="64"/>
      <c r="E282" s="61"/>
      <c r="F282" s="62"/>
      <c r="G282" s="64"/>
      <c r="H282" s="64"/>
      <c r="I282" s="65"/>
      <c r="J282" s="65"/>
      <c r="K282" s="65"/>
      <c r="L282" s="65"/>
      <c r="M282" s="65"/>
      <c r="N282" s="63"/>
      <c r="O282" s="63"/>
      <c r="P282" s="63"/>
      <c r="Q282" s="63"/>
      <c r="R282" s="63"/>
      <c r="S282" s="63"/>
      <c r="T282" s="63"/>
      <c r="U282" s="64"/>
      <c r="V282" s="64"/>
      <c r="W282" s="61"/>
      <c r="X282" s="61"/>
      <c r="Y282" s="61"/>
      <c r="Z282" s="65"/>
      <c r="AA282" s="63"/>
      <c r="AB282" s="64"/>
      <c r="AC282" s="64"/>
      <c r="AD282" s="66"/>
      <c r="AE282" s="64"/>
      <c r="AF282" s="67"/>
      <c r="AG282" s="63"/>
      <c r="AH282" s="63"/>
      <c r="AI282" s="63"/>
      <c r="AJ282" s="63"/>
      <c r="AK282" s="63"/>
      <c r="AL282" s="63"/>
      <c r="AM282" s="96"/>
      <c r="AN282" s="96"/>
      <c r="AO282" s="68"/>
      <c r="AP282" s="63"/>
      <c r="AQ282" s="63"/>
      <c r="AR282" s="63"/>
      <c r="AS282" s="63"/>
      <c r="AT282" s="63"/>
      <c r="AZ282" s="6"/>
      <c r="BB282" s="6"/>
    </row>
    <row r="283" spans="1:54" ht="24.95" customHeight="1">
      <c r="A283" s="58"/>
      <c r="B283" s="59"/>
      <c r="C283" s="60"/>
      <c r="D283" s="64"/>
      <c r="E283" s="61"/>
      <c r="F283" s="62"/>
      <c r="G283" s="64"/>
      <c r="H283" s="64"/>
      <c r="I283" s="65"/>
      <c r="J283" s="65"/>
      <c r="K283" s="65"/>
      <c r="L283" s="65"/>
      <c r="M283" s="65"/>
      <c r="N283" s="63"/>
      <c r="O283" s="63"/>
      <c r="P283" s="63"/>
      <c r="Q283" s="63"/>
      <c r="R283" s="63"/>
      <c r="S283" s="63"/>
      <c r="T283" s="63"/>
      <c r="U283" s="64"/>
      <c r="V283" s="64"/>
      <c r="W283" s="61"/>
      <c r="X283" s="61"/>
      <c r="Y283" s="61"/>
      <c r="Z283" s="65"/>
      <c r="AA283" s="63"/>
      <c r="AB283" s="64"/>
      <c r="AC283" s="64"/>
      <c r="AD283" s="66"/>
      <c r="AE283" s="64"/>
      <c r="AF283" s="67"/>
      <c r="AG283" s="63"/>
      <c r="AH283" s="63"/>
      <c r="AI283" s="63"/>
      <c r="AJ283" s="63"/>
      <c r="AK283" s="63"/>
      <c r="AL283" s="63"/>
      <c r="AM283" s="96"/>
      <c r="AN283" s="96"/>
      <c r="AO283" s="68"/>
      <c r="AP283" s="63"/>
      <c r="AQ283" s="63"/>
      <c r="AR283" s="63"/>
      <c r="AS283" s="63"/>
      <c r="AT283" s="63"/>
      <c r="AZ283" s="6"/>
      <c r="BB283" s="6"/>
    </row>
    <row r="284" spans="1:54" ht="24.95" customHeight="1">
      <c r="A284" s="58"/>
      <c r="B284" s="59"/>
      <c r="C284" s="60"/>
      <c r="D284" s="64"/>
      <c r="E284" s="61"/>
      <c r="F284" s="62"/>
      <c r="G284" s="64"/>
      <c r="H284" s="64"/>
      <c r="I284" s="65"/>
      <c r="J284" s="65"/>
      <c r="K284" s="65"/>
      <c r="L284" s="65"/>
      <c r="M284" s="65"/>
      <c r="N284" s="63"/>
      <c r="O284" s="63"/>
      <c r="P284" s="63"/>
      <c r="Q284" s="63"/>
      <c r="R284" s="63"/>
      <c r="S284" s="63"/>
      <c r="T284" s="63"/>
      <c r="U284" s="64"/>
      <c r="V284" s="64"/>
      <c r="W284" s="61"/>
      <c r="X284" s="61"/>
      <c r="Y284" s="61"/>
      <c r="Z284" s="65"/>
      <c r="AA284" s="63"/>
      <c r="AB284" s="64"/>
      <c r="AC284" s="64"/>
      <c r="AD284" s="66"/>
      <c r="AE284" s="64"/>
      <c r="AF284" s="67"/>
      <c r="AG284" s="63"/>
      <c r="AH284" s="63"/>
      <c r="AI284" s="63"/>
      <c r="AJ284" s="63"/>
      <c r="AK284" s="63"/>
      <c r="AL284" s="63"/>
      <c r="AM284" s="96"/>
      <c r="AN284" s="96"/>
      <c r="AO284" s="68"/>
      <c r="AP284" s="63"/>
      <c r="AQ284" s="63"/>
      <c r="AR284" s="63"/>
      <c r="AS284" s="63"/>
      <c r="AT284" s="63"/>
      <c r="AZ284" s="6"/>
      <c r="BB284" s="6"/>
    </row>
    <row r="285" spans="1:54" ht="24.95" customHeight="1">
      <c r="A285" s="58"/>
      <c r="B285" s="59"/>
      <c r="C285" s="60"/>
      <c r="D285" s="64"/>
      <c r="E285" s="61"/>
      <c r="F285" s="62"/>
      <c r="G285" s="64"/>
      <c r="H285" s="64"/>
      <c r="I285" s="65"/>
      <c r="J285" s="65"/>
      <c r="K285" s="65"/>
      <c r="L285" s="65"/>
      <c r="M285" s="65"/>
      <c r="N285" s="63"/>
      <c r="O285" s="63"/>
      <c r="P285" s="63"/>
      <c r="Q285" s="63"/>
      <c r="R285" s="63"/>
      <c r="S285" s="63"/>
      <c r="T285" s="63"/>
      <c r="U285" s="64"/>
      <c r="V285" s="64"/>
      <c r="W285" s="61"/>
      <c r="X285" s="61"/>
      <c r="Y285" s="61"/>
      <c r="Z285" s="65"/>
      <c r="AA285" s="63"/>
      <c r="AB285" s="64"/>
      <c r="AC285" s="64"/>
      <c r="AD285" s="66"/>
      <c r="AE285" s="64"/>
      <c r="AF285" s="67"/>
      <c r="AG285" s="63"/>
      <c r="AH285" s="63"/>
      <c r="AI285" s="63"/>
      <c r="AJ285" s="63"/>
      <c r="AK285" s="63"/>
      <c r="AL285" s="63"/>
      <c r="AM285" s="96"/>
      <c r="AN285" s="96"/>
      <c r="AO285" s="68"/>
      <c r="AP285" s="63"/>
      <c r="AQ285" s="63"/>
      <c r="AR285" s="63"/>
      <c r="AS285" s="63"/>
      <c r="AT285" s="63"/>
      <c r="AZ285" s="6"/>
      <c r="BB285" s="6"/>
    </row>
    <row r="286" spans="1:54" ht="24.95" customHeight="1">
      <c r="A286" s="58"/>
      <c r="B286" s="59"/>
      <c r="C286" s="60"/>
      <c r="D286" s="64"/>
      <c r="E286" s="61"/>
      <c r="F286" s="62"/>
      <c r="G286" s="64"/>
      <c r="H286" s="64"/>
      <c r="I286" s="65"/>
      <c r="J286" s="65"/>
      <c r="K286" s="65"/>
      <c r="L286" s="65"/>
      <c r="M286" s="65"/>
      <c r="N286" s="63"/>
      <c r="O286" s="63"/>
      <c r="P286" s="63"/>
      <c r="Q286" s="63"/>
      <c r="R286" s="63"/>
      <c r="S286" s="63"/>
      <c r="T286" s="63"/>
      <c r="U286" s="64"/>
      <c r="V286" s="64"/>
      <c r="W286" s="61"/>
      <c r="X286" s="61"/>
      <c r="Y286" s="61"/>
      <c r="Z286" s="65"/>
      <c r="AA286" s="63"/>
      <c r="AB286" s="64"/>
      <c r="AC286" s="64"/>
      <c r="AD286" s="66"/>
      <c r="AE286" s="64"/>
      <c r="AF286" s="67"/>
      <c r="AG286" s="63"/>
      <c r="AH286" s="63"/>
      <c r="AI286" s="63"/>
      <c r="AJ286" s="63"/>
      <c r="AK286" s="63"/>
      <c r="AL286" s="63"/>
      <c r="AM286" s="96"/>
      <c r="AN286" s="96"/>
      <c r="AO286" s="68"/>
      <c r="AP286" s="63"/>
      <c r="AQ286" s="63"/>
      <c r="AR286" s="63"/>
      <c r="AS286" s="63"/>
      <c r="AT286" s="63"/>
      <c r="AZ286" s="6"/>
      <c r="BB286" s="6"/>
    </row>
    <row r="287" spans="1:54" ht="24.95" customHeight="1">
      <c r="A287" s="58"/>
      <c r="B287" s="59"/>
      <c r="C287" s="60"/>
      <c r="D287" s="64"/>
      <c r="E287" s="61"/>
      <c r="F287" s="62"/>
      <c r="G287" s="64"/>
      <c r="H287" s="64"/>
      <c r="I287" s="65"/>
      <c r="J287" s="65"/>
      <c r="K287" s="65"/>
      <c r="L287" s="65"/>
      <c r="M287" s="65"/>
      <c r="N287" s="63"/>
      <c r="O287" s="63"/>
      <c r="P287" s="63"/>
      <c r="Q287" s="63"/>
      <c r="R287" s="63"/>
      <c r="S287" s="63"/>
      <c r="T287" s="63"/>
      <c r="U287" s="64"/>
      <c r="V287" s="64"/>
      <c r="W287" s="61"/>
      <c r="X287" s="61"/>
      <c r="Y287" s="61"/>
      <c r="Z287" s="65"/>
      <c r="AA287" s="63"/>
      <c r="AB287" s="64"/>
      <c r="AC287" s="64"/>
      <c r="AD287" s="66"/>
      <c r="AE287" s="64"/>
      <c r="AF287" s="67"/>
      <c r="AG287" s="63"/>
      <c r="AH287" s="63"/>
      <c r="AI287" s="63"/>
      <c r="AJ287" s="63"/>
      <c r="AK287" s="63"/>
      <c r="AL287" s="63"/>
      <c r="AM287" s="96"/>
      <c r="AN287" s="96"/>
      <c r="AO287" s="68"/>
      <c r="AP287" s="63"/>
      <c r="AQ287" s="63"/>
      <c r="AR287" s="63"/>
      <c r="AS287" s="63"/>
      <c r="AT287" s="63"/>
      <c r="AZ287" s="6"/>
      <c r="BB287" s="6"/>
    </row>
    <row r="288" spans="1:54" ht="24.95" customHeight="1">
      <c r="A288" s="58"/>
      <c r="B288" s="59"/>
      <c r="C288" s="60"/>
      <c r="D288" s="64"/>
      <c r="E288" s="61"/>
      <c r="F288" s="62"/>
      <c r="G288" s="64"/>
      <c r="H288" s="64"/>
      <c r="I288" s="65"/>
      <c r="J288" s="65"/>
      <c r="K288" s="65"/>
      <c r="L288" s="65"/>
      <c r="M288" s="65"/>
      <c r="N288" s="63"/>
      <c r="O288" s="63"/>
      <c r="P288" s="63"/>
      <c r="Q288" s="63"/>
      <c r="R288" s="63"/>
      <c r="S288" s="63"/>
      <c r="T288" s="63"/>
      <c r="U288" s="64"/>
      <c r="V288" s="64"/>
      <c r="W288" s="61"/>
      <c r="X288" s="61"/>
      <c r="Y288" s="61"/>
      <c r="Z288" s="65"/>
      <c r="AA288" s="63"/>
      <c r="AB288" s="64"/>
      <c r="AC288" s="64"/>
      <c r="AD288" s="66"/>
      <c r="AE288" s="64"/>
      <c r="AF288" s="67"/>
      <c r="AG288" s="63"/>
      <c r="AH288" s="63"/>
      <c r="AI288" s="63"/>
      <c r="AJ288" s="63"/>
      <c r="AK288" s="63"/>
      <c r="AL288" s="63"/>
      <c r="AM288" s="96"/>
      <c r="AN288" s="96"/>
      <c r="AO288" s="68"/>
      <c r="AP288" s="63"/>
      <c r="AQ288" s="63"/>
      <c r="AR288" s="63"/>
      <c r="AS288" s="63"/>
      <c r="AT288" s="63"/>
      <c r="AZ288" s="6"/>
      <c r="BB288" s="6"/>
    </row>
    <row r="289" spans="1:54" ht="24.95" customHeight="1">
      <c r="A289" s="58"/>
      <c r="B289" s="59"/>
      <c r="C289" s="60"/>
      <c r="D289" s="64"/>
      <c r="E289" s="61"/>
      <c r="F289" s="62"/>
      <c r="G289" s="64"/>
      <c r="H289" s="64"/>
      <c r="I289" s="65"/>
      <c r="J289" s="65"/>
      <c r="K289" s="65"/>
      <c r="L289" s="65"/>
      <c r="M289" s="65"/>
      <c r="N289" s="63"/>
      <c r="O289" s="63"/>
      <c r="P289" s="63"/>
      <c r="Q289" s="63"/>
      <c r="R289" s="63"/>
      <c r="S289" s="63"/>
      <c r="T289" s="63"/>
      <c r="U289" s="64"/>
      <c r="V289" s="64"/>
      <c r="W289" s="61"/>
      <c r="X289" s="61"/>
      <c r="Y289" s="61"/>
      <c r="Z289" s="65"/>
      <c r="AA289" s="63"/>
      <c r="AB289" s="64"/>
      <c r="AC289" s="64"/>
      <c r="AD289" s="66"/>
      <c r="AE289" s="64"/>
      <c r="AF289" s="67"/>
      <c r="AG289" s="63"/>
      <c r="AH289" s="63"/>
      <c r="AI289" s="63"/>
      <c r="AJ289" s="63"/>
      <c r="AK289" s="63"/>
      <c r="AL289" s="63"/>
      <c r="AM289" s="96"/>
      <c r="AN289" s="96"/>
      <c r="AO289" s="68"/>
      <c r="AP289" s="63"/>
      <c r="AQ289" s="63"/>
      <c r="AR289" s="63"/>
      <c r="AS289" s="63"/>
      <c r="AT289" s="63"/>
      <c r="AZ289" s="6"/>
      <c r="BB289" s="6"/>
    </row>
    <row r="290" spans="1:54" ht="24.95" customHeight="1">
      <c r="A290" s="58"/>
      <c r="B290" s="59"/>
      <c r="C290" s="60"/>
      <c r="D290" s="64"/>
      <c r="E290" s="61"/>
      <c r="F290" s="62"/>
      <c r="G290" s="64"/>
      <c r="H290" s="64"/>
      <c r="I290" s="65"/>
      <c r="J290" s="65"/>
      <c r="K290" s="65"/>
      <c r="L290" s="65"/>
      <c r="M290" s="65"/>
      <c r="N290" s="63"/>
      <c r="O290" s="63"/>
      <c r="P290" s="63"/>
      <c r="Q290" s="63"/>
      <c r="R290" s="63"/>
      <c r="S290" s="63"/>
      <c r="T290" s="63"/>
      <c r="U290" s="64"/>
      <c r="V290" s="64"/>
      <c r="W290" s="61"/>
      <c r="X290" s="61"/>
      <c r="Y290" s="61"/>
      <c r="Z290" s="65"/>
      <c r="AA290" s="63"/>
      <c r="AB290" s="64"/>
      <c r="AC290" s="64"/>
      <c r="AD290" s="66"/>
      <c r="AE290" s="64"/>
      <c r="AF290" s="67"/>
      <c r="AG290" s="63"/>
      <c r="AH290" s="63"/>
      <c r="AI290" s="63"/>
      <c r="AJ290" s="63"/>
      <c r="AK290" s="63"/>
      <c r="AL290" s="63"/>
      <c r="AM290" s="96"/>
      <c r="AN290" s="96"/>
      <c r="AO290" s="68"/>
      <c r="AP290" s="63"/>
      <c r="AQ290" s="63"/>
      <c r="AR290" s="63"/>
      <c r="AS290" s="63"/>
      <c r="AT290" s="63"/>
      <c r="AZ290" s="6"/>
      <c r="BB290" s="6"/>
    </row>
    <row r="291" spans="1:54" ht="24.95" customHeight="1">
      <c r="A291" s="58"/>
      <c r="B291" s="59"/>
      <c r="C291" s="60"/>
      <c r="D291" s="64"/>
      <c r="E291" s="61"/>
      <c r="F291" s="62"/>
      <c r="G291" s="64"/>
      <c r="H291" s="64"/>
      <c r="I291" s="65"/>
      <c r="J291" s="65"/>
      <c r="K291" s="65"/>
      <c r="L291" s="65"/>
      <c r="M291" s="65"/>
      <c r="N291" s="63"/>
      <c r="O291" s="63"/>
      <c r="P291" s="63"/>
      <c r="Q291" s="63"/>
      <c r="R291" s="63"/>
      <c r="S291" s="63"/>
      <c r="T291" s="63"/>
      <c r="U291" s="64"/>
      <c r="V291" s="64"/>
      <c r="W291" s="61"/>
      <c r="X291" s="61"/>
      <c r="Y291" s="61"/>
      <c r="Z291" s="65"/>
      <c r="AA291" s="63"/>
      <c r="AB291" s="64"/>
      <c r="AC291" s="64"/>
      <c r="AD291" s="66"/>
      <c r="AE291" s="64"/>
      <c r="AF291" s="67"/>
      <c r="AG291" s="63"/>
      <c r="AH291" s="63"/>
      <c r="AI291" s="63"/>
      <c r="AJ291" s="63"/>
      <c r="AK291" s="63"/>
      <c r="AL291" s="63"/>
      <c r="AM291" s="96"/>
      <c r="AN291" s="96"/>
      <c r="AO291" s="68"/>
      <c r="AP291" s="63"/>
      <c r="AQ291" s="63"/>
      <c r="AR291" s="63"/>
      <c r="AS291" s="63"/>
      <c r="AT291" s="63"/>
      <c r="AZ291" s="6"/>
      <c r="BB291" s="6"/>
    </row>
    <row r="292" spans="1:54" ht="24.95" customHeight="1">
      <c r="A292" s="58"/>
      <c r="B292" s="59"/>
      <c r="C292" s="60"/>
      <c r="D292" s="64"/>
      <c r="E292" s="61"/>
      <c r="F292" s="62"/>
      <c r="G292" s="64"/>
      <c r="H292" s="64"/>
      <c r="I292" s="65"/>
      <c r="J292" s="65"/>
      <c r="K292" s="65"/>
      <c r="L292" s="65"/>
      <c r="M292" s="65"/>
      <c r="N292" s="63"/>
      <c r="O292" s="63"/>
      <c r="P292" s="63"/>
      <c r="Q292" s="63"/>
      <c r="R292" s="63"/>
      <c r="S292" s="63"/>
      <c r="T292" s="63"/>
      <c r="U292" s="64"/>
      <c r="V292" s="64"/>
      <c r="W292" s="61"/>
      <c r="X292" s="61"/>
      <c r="Y292" s="61"/>
      <c r="Z292" s="65"/>
      <c r="AA292" s="63"/>
      <c r="AB292" s="64"/>
      <c r="AC292" s="64"/>
      <c r="AD292" s="66"/>
      <c r="AE292" s="64"/>
      <c r="AF292" s="67"/>
      <c r="AG292" s="63"/>
      <c r="AH292" s="63"/>
      <c r="AI292" s="63"/>
      <c r="AJ292" s="63"/>
      <c r="AK292" s="63"/>
      <c r="AL292" s="63"/>
      <c r="AM292" s="96"/>
      <c r="AN292" s="96"/>
      <c r="AO292" s="68"/>
      <c r="AP292" s="63"/>
      <c r="AQ292" s="63"/>
      <c r="AR292" s="63"/>
      <c r="AS292" s="63"/>
      <c r="AT292" s="63"/>
      <c r="AZ292" s="6"/>
      <c r="BB292" s="6"/>
    </row>
    <row r="293" spans="1:54" ht="24.95" customHeight="1">
      <c r="A293" s="58"/>
      <c r="B293" s="59"/>
      <c r="C293" s="60"/>
      <c r="D293" s="64"/>
      <c r="E293" s="61"/>
      <c r="F293" s="62"/>
      <c r="G293" s="64"/>
      <c r="H293" s="64"/>
      <c r="I293" s="65"/>
      <c r="J293" s="65"/>
      <c r="K293" s="65"/>
      <c r="L293" s="65"/>
      <c r="M293" s="65"/>
      <c r="N293" s="63"/>
      <c r="O293" s="63"/>
      <c r="P293" s="63"/>
      <c r="Q293" s="63"/>
      <c r="R293" s="63"/>
      <c r="S293" s="63"/>
      <c r="T293" s="63"/>
      <c r="U293" s="64"/>
      <c r="V293" s="64"/>
      <c r="W293" s="61"/>
      <c r="X293" s="61"/>
      <c r="Y293" s="61"/>
      <c r="Z293" s="65"/>
      <c r="AA293" s="63"/>
      <c r="AB293" s="64"/>
      <c r="AC293" s="64"/>
      <c r="AD293" s="66"/>
      <c r="AE293" s="64"/>
      <c r="AF293" s="67"/>
      <c r="AG293" s="63"/>
      <c r="AH293" s="63"/>
      <c r="AI293" s="63"/>
      <c r="AJ293" s="63"/>
      <c r="AK293" s="63"/>
      <c r="AL293" s="63"/>
      <c r="AM293" s="96"/>
      <c r="AN293" s="96"/>
      <c r="AO293" s="68"/>
      <c r="AP293" s="63"/>
      <c r="AQ293" s="63"/>
      <c r="AR293" s="63"/>
      <c r="AS293" s="63"/>
      <c r="AT293" s="63"/>
      <c r="AZ293" s="6"/>
      <c r="BB293" s="6"/>
    </row>
    <row r="294" spans="1:54" ht="24.95" customHeight="1">
      <c r="A294" s="58"/>
      <c r="B294" s="59"/>
      <c r="C294" s="60"/>
      <c r="D294" s="64"/>
      <c r="E294" s="61"/>
      <c r="F294" s="62"/>
      <c r="G294" s="64"/>
      <c r="H294" s="64"/>
      <c r="I294" s="65"/>
      <c r="J294" s="65"/>
      <c r="K294" s="65"/>
      <c r="L294" s="65"/>
      <c r="M294" s="65"/>
      <c r="N294" s="63"/>
      <c r="O294" s="63"/>
      <c r="P294" s="63"/>
      <c r="Q294" s="63"/>
      <c r="R294" s="63"/>
      <c r="S294" s="63"/>
      <c r="T294" s="63"/>
      <c r="U294" s="64"/>
      <c r="V294" s="64"/>
      <c r="W294" s="61"/>
      <c r="X294" s="61"/>
      <c r="Y294" s="61"/>
      <c r="Z294" s="65"/>
      <c r="AA294" s="63"/>
      <c r="AB294" s="64"/>
      <c r="AC294" s="64"/>
      <c r="AD294" s="66"/>
      <c r="AE294" s="64"/>
      <c r="AF294" s="67"/>
      <c r="AG294" s="63"/>
      <c r="AH294" s="63"/>
      <c r="AI294" s="63"/>
      <c r="AJ294" s="63"/>
      <c r="AK294" s="63"/>
      <c r="AL294" s="63"/>
      <c r="AM294" s="96"/>
      <c r="AN294" s="96"/>
      <c r="AO294" s="68"/>
      <c r="AP294" s="63"/>
      <c r="AQ294" s="63"/>
      <c r="AR294" s="63"/>
      <c r="AS294" s="63"/>
      <c r="AT294" s="63"/>
      <c r="AZ294" s="6"/>
      <c r="BB294" s="6"/>
    </row>
    <row r="295" spans="1:54" ht="24.95" customHeight="1">
      <c r="A295" s="58"/>
      <c r="B295" s="59"/>
      <c r="C295" s="60"/>
      <c r="D295" s="64"/>
      <c r="E295" s="61"/>
      <c r="F295" s="62"/>
      <c r="G295" s="64"/>
      <c r="H295" s="64"/>
      <c r="I295" s="65"/>
      <c r="J295" s="65"/>
      <c r="K295" s="65"/>
      <c r="L295" s="65"/>
      <c r="M295" s="65"/>
      <c r="N295" s="63"/>
      <c r="O295" s="63"/>
      <c r="P295" s="63"/>
      <c r="Q295" s="63"/>
      <c r="R295" s="63"/>
      <c r="S295" s="63"/>
      <c r="T295" s="63"/>
      <c r="U295" s="64"/>
      <c r="V295" s="64"/>
      <c r="W295" s="61"/>
      <c r="X295" s="61"/>
      <c r="Y295" s="61"/>
      <c r="Z295" s="65"/>
      <c r="AA295" s="63"/>
      <c r="AB295" s="64"/>
      <c r="AC295" s="64"/>
      <c r="AD295" s="66"/>
      <c r="AE295" s="64"/>
      <c r="AF295" s="67"/>
      <c r="AG295" s="63"/>
      <c r="AH295" s="63"/>
      <c r="AI295" s="63"/>
      <c r="AJ295" s="63"/>
      <c r="AK295" s="63"/>
      <c r="AL295" s="63"/>
      <c r="AM295" s="96"/>
      <c r="AN295" s="96"/>
      <c r="AO295" s="68"/>
      <c r="AP295" s="63"/>
      <c r="AQ295" s="63"/>
      <c r="AR295" s="63"/>
      <c r="AS295" s="63"/>
      <c r="AT295" s="63"/>
      <c r="AZ295" s="6"/>
      <c r="BB295" s="6"/>
    </row>
    <row r="296" spans="1:54" ht="24.95" customHeight="1">
      <c r="A296" s="58"/>
      <c r="B296" s="59"/>
      <c r="C296" s="60"/>
      <c r="D296" s="64"/>
      <c r="E296" s="61"/>
      <c r="F296" s="62"/>
      <c r="G296" s="64"/>
      <c r="H296" s="64"/>
      <c r="I296" s="65"/>
      <c r="J296" s="65"/>
      <c r="K296" s="65"/>
      <c r="L296" s="65"/>
      <c r="M296" s="65"/>
      <c r="N296" s="63"/>
      <c r="O296" s="63"/>
      <c r="P296" s="63"/>
      <c r="Q296" s="63"/>
      <c r="R296" s="63"/>
      <c r="S296" s="63"/>
      <c r="T296" s="63"/>
      <c r="U296" s="64"/>
      <c r="V296" s="64"/>
      <c r="W296" s="61"/>
      <c r="X296" s="61"/>
      <c r="Y296" s="61"/>
      <c r="Z296" s="65"/>
      <c r="AA296" s="63"/>
      <c r="AB296" s="64"/>
      <c r="AC296" s="64"/>
      <c r="AD296" s="66"/>
      <c r="AE296" s="64"/>
      <c r="AF296" s="67"/>
      <c r="AG296" s="63"/>
      <c r="AH296" s="63"/>
      <c r="AI296" s="63"/>
      <c r="AJ296" s="63"/>
      <c r="AK296" s="63"/>
      <c r="AL296" s="63"/>
      <c r="AM296" s="96"/>
      <c r="AN296" s="96"/>
      <c r="AO296" s="68"/>
      <c r="AP296" s="63"/>
      <c r="AQ296" s="63"/>
      <c r="AR296" s="63"/>
      <c r="AS296" s="63"/>
      <c r="AT296" s="63"/>
      <c r="AZ296" s="6"/>
      <c r="BB296" s="6"/>
    </row>
    <row r="297" spans="1:54" ht="24.95" customHeight="1">
      <c r="A297" s="58"/>
      <c r="B297" s="59"/>
      <c r="C297" s="60"/>
      <c r="D297" s="64"/>
      <c r="E297" s="61"/>
      <c r="F297" s="62"/>
      <c r="G297" s="64"/>
      <c r="H297" s="64"/>
      <c r="I297" s="65"/>
      <c r="J297" s="65"/>
      <c r="K297" s="65"/>
      <c r="L297" s="65"/>
      <c r="M297" s="65"/>
      <c r="N297" s="63"/>
      <c r="O297" s="63"/>
      <c r="P297" s="63"/>
      <c r="Q297" s="63"/>
      <c r="R297" s="63"/>
      <c r="S297" s="63"/>
      <c r="T297" s="63"/>
      <c r="U297" s="64"/>
      <c r="V297" s="64"/>
      <c r="W297" s="61"/>
      <c r="X297" s="61"/>
      <c r="Y297" s="61"/>
      <c r="Z297" s="65"/>
      <c r="AA297" s="63"/>
      <c r="AB297" s="64"/>
      <c r="AC297" s="64"/>
      <c r="AD297" s="66"/>
      <c r="AE297" s="64"/>
      <c r="AF297" s="67"/>
      <c r="AG297" s="63"/>
      <c r="AH297" s="63"/>
      <c r="AI297" s="63"/>
      <c r="AJ297" s="63"/>
      <c r="AK297" s="63"/>
      <c r="AL297" s="63"/>
      <c r="AM297" s="96"/>
      <c r="AN297" s="96"/>
      <c r="AO297" s="68"/>
      <c r="AP297" s="63"/>
      <c r="AQ297" s="63"/>
      <c r="AR297" s="63"/>
      <c r="AS297" s="63"/>
      <c r="AT297" s="63"/>
      <c r="AZ297" s="6"/>
      <c r="BB297" s="6"/>
    </row>
    <row r="298" spans="1:54" ht="24.95" customHeight="1">
      <c r="A298" s="58"/>
      <c r="B298" s="59"/>
      <c r="C298" s="60"/>
      <c r="D298" s="64"/>
      <c r="E298" s="61"/>
      <c r="F298" s="62"/>
      <c r="G298" s="64"/>
      <c r="H298" s="64"/>
      <c r="I298" s="65"/>
      <c r="J298" s="65"/>
      <c r="K298" s="65"/>
      <c r="L298" s="65"/>
      <c r="M298" s="65"/>
      <c r="N298" s="63"/>
      <c r="O298" s="63"/>
      <c r="P298" s="63"/>
      <c r="Q298" s="63"/>
      <c r="R298" s="63"/>
      <c r="S298" s="63"/>
      <c r="T298" s="63"/>
      <c r="U298" s="64"/>
      <c r="V298" s="64"/>
      <c r="W298" s="61"/>
      <c r="X298" s="61"/>
      <c r="Y298" s="61"/>
      <c r="Z298" s="65"/>
      <c r="AA298" s="63"/>
      <c r="AB298" s="64"/>
      <c r="AC298" s="64"/>
      <c r="AD298" s="66"/>
      <c r="AE298" s="64"/>
      <c r="AF298" s="67"/>
      <c r="AG298" s="63"/>
      <c r="AH298" s="63"/>
      <c r="AI298" s="63"/>
      <c r="AJ298" s="63"/>
      <c r="AK298" s="63"/>
      <c r="AL298" s="63"/>
      <c r="AM298" s="96"/>
      <c r="AN298" s="96"/>
      <c r="AO298" s="68"/>
      <c r="AP298" s="63"/>
      <c r="AQ298" s="63"/>
      <c r="AR298" s="63"/>
      <c r="AS298" s="63"/>
      <c r="AT298" s="63"/>
      <c r="AZ298" s="6"/>
      <c r="BB298" s="6"/>
    </row>
    <row r="299" spans="1:54" ht="24.95" customHeight="1">
      <c r="A299" s="58"/>
      <c r="B299" s="59"/>
      <c r="C299" s="60"/>
      <c r="D299" s="64"/>
      <c r="E299" s="61"/>
      <c r="F299" s="62"/>
      <c r="G299" s="64"/>
      <c r="H299" s="64"/>
      <c r="I299" s="65"/>
      <c r="J299" s="65"/>
      <c r="K299" s="65"/>
      <c r="L299" s="65"/>
      <c r="M299" s="65"/>
      <c r="N299" s="63"/>
      <c r="O299" s="63"/>
      <c r="P299" s="63"/>
      <c r="Q299" s="63"/>
      <c r="R299" s="63"/>
      <c r="S299" s="63"/>
      <c r="T299" s="63"/>
      <c r="U299" s="64"/>
      <c r="V299" s="64"/>
      <c r="W299" s="61"/>
      <c r="X299" s="61"/>
      <c r="Y299" s="61"/>
      <c r="Z299" s="65"/>
      <c r="AA299" s="63"/>
      <c r="AB299" s="64"/>
      <c r="AC299" s="64"/>
      <c r="AD299" s="66"/>
      <c r="AE299" s="64"/>
      <c r="AF299" s="67"/>
      <c r="AG299" s="63"/>
      <c r="AH299" s="63"/>
      <c r="AI299" s="63"/>
      <c r="AJ299" s="63"/>
      <c r="AK299" s="63"/>
      <c r="AL299" s="63"/>
      <c r="AM299" s="96"/>
      <c r="AN299" s="96"/>
      <c r="AO299" s="68"/>
      <c r="AP299" s="63"/>
      <c r="AQ299" s="63"/>
      <c r="AR299" s="63"/>
      <c r="AS299" s="63"/>
      <c r="AT299" s="63"/>
      <c r="AZ299" s="6"/>
      <c r="BB299" s="6"/>
    </row>
    <row r="300" spans="1:54" ht="24.95" customHeight="1">
      <c r="A300" s="58"/>
      <c r="B300" s="59"/>
      <c r="C300" s="60"/>
      <c r="D300" s="64"/>
      <c r="E300" s="61"/>
      <c r="F300" s="62"/>
      <c r="G300" s="64"/>
      <c r="H300" s="64"/>
      <c r="I300" s="65"/>
      <c r="J300" s="65"/>
      <c r="K300" s="65"/>
      <c r="L300" s="65"/>
      <c r="M300" s="65"/>
      <c r="N300" s="63"/>
      <c r="O300" s="63"/>
      <c r="P300" s="63"/>
      <c r="Q300" s="63"/>
      <c r="R300" s="63"/>
      <c r="S300" s="63"/>
      <c r="T300" s="63"/>
      <c r="U300" s="64"/>
      <c r="V300" s="64"/>
      <c r="W300" s="61"/>
      <c r="X300" s="61"/>
      <c r="Y300" s="61"/>
      <c r="Z300" s="65"/>
      <c r="AA300" s="63"/>
      <c r="AB300" s="64"/>
      <c r="AC300" s="64"/>
      <c r="AD300" s="66"/>
      <c r="AE300" s="64"/>
      <c r="AF300" s="67"/>
      <c r="AG300" s="63"/>
      <c r="AH300" s="63"/>
      <c r="AI300" s="63"/>
      <c r="AJ300" s="63"/>
      <c r="AK300" s="63"/>
      <c r="AL300" s="63"/>
      <c r="AM300" s="96"/>
      <c r="AN300" s="96"/>
      <c r="AO300" s="68"/>
      <c r="AP300" s="63"/>
      <c r="AQ300" s="63"/>
      <c r="AR300" s="63"/>
      <c r="AS300" s="63"/>
      <c r="AT300" s="63"/>
      <c r="AZ300" s="6"/>
      <c r="BB300" s="6"/>
    </row>
    <row r="301" spans="1:54" ht="24.95" customHeight="1">
      <c r="A301" s="58"/>
      <c r="B301" s="59"/>
      <c r="C301" s="60"/>
      <c r="D301" s="64"/>
      <c r="E301" s="61"/>
      <c r="F301" s="62"/>
      <c r="G301" s="64"/>
      <c r="H301" s="64"/>
      <c r="I301" s="65"/>
      <c r="J301" s="65"/>
      <c r="K301" s="65"/>
      <c r="L301" s="65"/>
      <c r="M301" s="65"/>
      <c r="N301" s="63"/>
      <c r="O301" s="63"/>
      <c r="P301" s="63"/>
      <c r="Q301" s="63"/>
      <c r="R301" s="63"/>
      <c r="S301" s="63"/>
      <c r="T301" s="63"/>
      <c r="U301" s="64"/>
      <c r="V301" s="64"/>
      <c r="W301" s="61"/>
      <c r="X301" s="61"/>
      <c r="Y301" s="61"/>
      <c r="Z301" s="65"/>
      <c r="AA301" s="63"/>
      <c r="AB301" s="64"/>
      <c r="AC301" s="64"/>
      <c r="AD301" s="66"/>
      <c r="AE301" s="64"/>
      <c r="AF301" s="67"/>
      <c r="AG301" s="63"/>
      <c r="AH301" s="63"/>
      <c r="AI301" s="63"/>
      <c r="AJ301" s="63"/>
      <c r="AK301" s="63"/>
      <c r="AL301" s="63"/>
      <c r="AM301" s="96"/>
      <c r="AN301" s="96"/>
      <c r="AO301" s="68"/>
      <c r="AP301" s="63"/>
      <c r="AQ301" s="63"/>
      <c r="AR301" s="63"/>
      <c r="AS301" s="63"/>
      <c r="AT301" s="63"/>
      <c r="AZ301" s="6"/>
      <c r="BB301" s="6"/>
    </row>
    <row r="302" spans="1:54" ht="24.95" customHeight="1">
      <c r="A302" s="58"/>
      <c r="B302" s="59"/>
      <c r="C302" s="60"/>
      <c r="D302" s="64"/>
      <c r="E302" s="61"/>
      <c r="F302" s="62"/>
      <c r="G302" s="64"/>
      <c r="H302" s="64"/>
      <c r="I302" s="65"/>
      <c r="J302" s="65"/>
      <c r="K302" s="65"/>
      <c r="L302" s="65"/>
      <c r="M302" s="65"/>
      <c r="N302" s="63"/>
      <c r="O302" s="63"/>
      <c r="P302" s="63"/>
      <c r="Q302" s="63"/>
      <c r="R302" s="63"/>
      <c r="S302" s="63"/>
      <c r="T302" s="63"/>
      <c r="U302" s="64"/>
      <c r="V302" s="64"/>
      <c r="W302" s="61"/>
      <c r="X302" s="61"/>
      <c r="Y302" s="61"/>
      <c r="Z302" s="65"/>
      <c r="AA302" s="63"/>
      <c r="AB302" s="64"/>
      <c r="AC302" s="64"/>
      <c r="AD302" s="66"/>
      <c r="AE302" s="64"/>
      <c r="AF302" s="67"/>
      <c r="AG302" s="63"/>
      <c r="AH302" s="63"/>
      <c r="AI302" s="63"/>
      <c r="AJ302" s="63"/>
      <c r="AK302" s="63"/>
      <c r="AL302" s="63"/>
      <c r="AM302" s="96"/>
      <c r="AN302" s="96"/>
      <c r="AO302" s="68"/>
      <c r="AP302" s="63"/>
      <c r="AQ302" s="63"/>
      <c r="AR302" s="63"/>
      <c r="AS302" s="63"/>
      <c r="AT302" s="63"/>
      <c r="AZ302" s="6"/>
      <c r="BB302" s="6"/>
    </row>
    <row r="303" spans="1:54" ht="24.95" customHeight="1">
      <c r="A303" s="58"/>
      <c r="B303" s="59"/>
      <c r="C303" s="60"/>
      <c r="D303" s="64"/>
      <c r="E303" s="61"/>
      <c r="F303" s="62"/>
      <c r="G303" s="64"/>
      <c r="H303" s="64"/>
      <c r="I303" s="65"/>
      <c r="J303" s="65"/>
      <c r="K303" s="65"/>
      <c r="L303" s="65"/>
      <c r="M303" s="65"/>
      <c r="N303" s="63"/>
      <c r="O303" s="63"/>
      <c r="P303" s="63"/>
      <c r="Q303" s="63"/>
      <c r="R303" s="63"/>
      <c r="S303" s="63"/>
      <c r="T303" s="63"/>
      <c r="U303" s="64"/>
      <c r="V303" s="64"/>
      <c r="W303" s="61"/>
      <c r="X303" s="61"/>
      <c r="Y303" s="61"/>
      <c r="Z303" s="65"/>
      <c r="AA303" s="63"/>
      <c r="AB303" s="64"/>
      <c r="AC303" s="64"/>
      <c r="AD303" s="66"/>
      <c r="AE303" s="64"/>
      <c r="AF303" s="67"/>
      <c r="AG303" s="63"/>
      <c r="AH303" s="63"/>
      <c r="AI303" s="63"/>
      <c r="AJ303" s="63"/>
      <c r="AK303" s="63"/>
      <c r="AL303" s="63"/>
      <c r="AM303" s="96"/>
      <c r="AN303" s="96"/>
      <c r="AO303" s="68"/>
      <c r="AP303" s="63"/>
      <c r="AQ303" s="63"/>
      <c r="AR303" s="63"/>
      <c r="AS303" s="63"/>
      <c r="AT303" s="63"/>
      <c r="AZ303" s="6"/>
      <c r="BB303" s="6"/>
    </row>
    <row r="304" spans="1:54" ht="24.95" customHeight="1">
      <c r="A304" s="58"/>
      <c r="B304" s="59"/>
      <c r="C304" s="60"/>
      <c r="D304" s="64"/>
      <c r="E304" s="61"/>
      <c r="F304" s="62"/>
      <c r="G304" s="64"/>
      <c r="H304" s="64"/>
      <c r="I304" s="65"/>
      <c r="J304" s="65"/>
      <c r="K304" s="65"/>
      <c r="L304" s="65"/>
      <c r="M304" s="65"/>
      <c r="N304" s="63"/>
      <c r="O304" s="63"/>
      <c r="P304" s="63"/>
      <c r="Q304" s="63"/>
      <c r="R304" s="63"/>
      <c r="S304" s="63"/>
      <c r="T304" s="63"/>
      <c r="U304" s="64"/>
      <c r="V304" s="64"/>
      <c r="W304" s="61"/>
      <c r="X304" s="61"/>
      <c r="Y304" s="61"/>
      <c r="Z304" s="65"/>
      <c r="AA304" s="63"/>
      <c r="AB304" s="64"/>
      <c r="AC304" s="64"/>
      <c r="AD304" s="66"/>
      <c r="AE304" s="64"/>
      <c r="AF304" s="67"/>
      <c r="AG304" s="63"/>
      <c r="AH304" s="63"/>
      <c r="AI304" s="63"/>
      <c r="AJ304" s="63"/>
      <c r="AK304" s="63"/>
      <c r="AL304" s="63"/>
      <c r="AM304" s="96"/>
      <c r="AN304" s="96"/>
      <c r="AO304" s="68"/>
      <c r="AP304" s="63"/>
      <c r="AQ304" s="63"/>
      <c r="AR304" s="63"/>
      <c r="AS304" s="63"/>
      <c r="AT304" s="63"/>
      <c r="AZ304" s="6"/>
      <c r="BB304" s="6"/>
    </row>
    <row r="305" spans="1:54" ht="24.95" customHeight="1">
      <c r="A305" s="58"/>
      <c r="B305" s="59"/>
      <c r="C305" s="60"/>
      <c r="D305" s="64"/>
      <c r="E305" s="61"/>
      <c r="F305" s="62"/>
      <c r="G305" s="64"/>
      <c r="H305" s="64"/>
      <c r="I305" s="65"/>
      <c r="J305" s="65"/>
      <c r="K305" s="65"/>
      <c r="L305" s="65"/>
      <c r="M305" s="65"/>
      <c r="N305" s="63"/>
      <c r="O305" s="63"/>
      <c r="P305" s="63"/>
      <c r="Q305" s="63"/>
      <c r="R305" s="63"/>
      <c r="S305" s="63"/>
      <c r="T305" s="63"/>
      <c r="U305" s="64"/>
      <c r="V305" s="64"/>
      <c r="W305" s="61"/>
      <c r="X305" s="61"/>
      <c r="Y305" s="61"/>
      <c r="Z305" s="65"/>
      <c r="AA305" s="63"/>
      <c r="AB305" s="64"/>
      <c r="AC305" s="64"/>
      <c r="AD305" s="66"/>
      <c r="AE305" s="64"/>
      <c r="AF305" s="67"/>
      <c r="AG305" s="63"/>
      <c r="AH305" s="63"/>
      <c r="AI305" s="63"/>
      <c r="AJ305" s="63"/>
      <c r="AK305" s="63"/>
      <c r="AL305" s="63"/>
      <c r="AM305" s="96"/>
      <c r="AN305" s="96"/>
      <c r="AO305" s="68"/>
      <c r="AP305" s="63"/>
      <c r="AQ305" s="63"/>
      <c r="AR305" s="63"/>
      <c r="AS305" s="63"/>
      <c r="AT305" s="63"/>
      <c r="AZ305" s="6"/>
      <c r="BB305" s="6"/>
    </row>
    <row r="306" spans="1:54" ht="24.95" customHeight="1">
      <c r="A306" s="58"/>
      <c r="B306" s="59"/>
      <c r="C306" s="60"/>
      <c r="D306" s="64"/>
      <c r="E306" s="61"/>
      <c r="F306" s="62"/>
      <c r="G306" s="64"/>
      <c r="H306" s="64"/>
      <c r="I306" s="65"/>
      <c r="J306" s="65"/>
      <c r="K306" s="65"/>
      <c r="L306" s="65"/>
      <c r="M306" s="65"/>
      <c r="N306" s="63"/>
      <c r="O306" s="63"/>
      <c r="P306" s="63"/>
      <c r="Q306" s="63"/>
      <c r="R306" s="63"/>
      <c r="S306" s="63"/>
      <c r="T306" s="63"/>
      <c r="U306" s="64"/>
      <c r="V306" s="64"/>
      <c r="W306" s="61"/>
      <c r="X306" s="61"/>
      <c r="Y306" s="61"/>
      <c r="Z306" s="65"/>
      <c r="AA306" s="63"/>
      <c r="AB306" s="64"/>
      <c r="AC306" s="64"/>
      <c r="AD306" s="66"/>
      <c r="AE306" s="64"/>
      <c r="AF306" s="67"/>
      <c r="AG306" s="63"/>
      <c r="AH306" s="63"/>
      <c r="AI306" s="63"/>
      <c r="AJ306" s="63"/>
      <c r="AK306" s="63"/>
      <c r="AL306" s="63"/>
      <c r="AM306" s="96"/>
      <c r="AN306" s="96"/>
      <c r="AO306" s="68"/>
      <c r="AP306" s="63"/>
      <c r="AQ306" s="63"/>
      <c r="AR306" s="63"/>
      <c r="AS306" s="63"/>
      <c r="AT306" s="63"/>
      <c r="AZ306" s="6"/>
      <c r="BB306" s="6"/>
    </row>
    <row r="307" spans="1:54" ht="24.95" customHeight="1">
      <c r="A307" s="58"/>
      <c r="B307" s="59"/>
      <c r="C307" s="60"/>
      <c r="D307" s="64"/>
      <c r="E307" s="61"/>
      <c r="F307" s="62"/>
      <c r="G307" s="64"/>
      <c r="H307" s="64"/>
      <c r="I307" s="65"/>
      <c r="J307" s="65"/>
      <c r="K307" s="65"/>
      <c r="L307" s="65"/>
      <c r="M307" s="65"/>
      <c r="N307" s="63"/>
      <c r="O307" s="63"/>
      <c r="P307" s="63"/>
      <c r="Q307" s="63"/>
      <c r="R307" s="63"/>
      <c r="S307" s="63"/>
      <c r="T307" s="63"/>
      <c r="U307" s="64"/>
      <c r="V307" s="64"/>
      <c r="W307" s="61"/>
      <c r="X307" s="61"/>
      <c r="Y307" s="61"/>
      <c r="Z307" s="65"/>
      <c r="AA307" s="63"/>
      <c r="AB307" s="64"/>
      <c r="AC307" s="64"/>
      <c r="AD307" s="66"/>
      <c r="AE307" s="64"/>
      <c r="AF307" s="67"/>
      <c r="AG307" s="63"/>
      <c r="AH307" s="63"/>
      <c r="AI307" s="63"/>
      <c r="AJ307" s="63"/>
      <c r="AK307" s="63"/>
      <c r="AL307" s="63"/>
      <c r="AM307" s="96"/>
      <c r="AN307" s="96"/>
      <c r="AO307" s="68"/>
      <c r="AP307" s="63"/>
      <c r="AQ307" s="63"/>
      <c r="AR307" s="63"/>
      <c r="AS307" s="63"/>
      <c r="AT307" s="63"/>
      <c r="AZ307" s="6"/>
      <c r="BB307" s="6"/>
    </row>
    <row r="308" spans="1:54" ht="24.95" customHeight="1">
      <c r="A308" s="58"/>
      <c r="B308" s="59"/>
      <c r="C308" s="60"/>
      <c r="D308" s="64"/>
      <c r="E308" s="61"/>
      <c r="F308" s="62"/>
      <c r="G308" s="64"/>
      <c r="H308" s="64"/>
      <c r="I308" s="65"/>
      <c r="J308" s="65"/>
      <c r="K308" s="65"/>
      <c r="L308" s="65"/>
      <c r="M308" s="65"/>
      <c r="N308" s="63"/>
      <c r="O308" s="63"/>
      <c r="P308" s="63"/>
      <c r="Q308" s="63"/>
      <c r="R308" s="63"/>
      <c r="S308" s="63"/>
      <c r="T308" s="63"/>
      <c r="U308" s="64"/>
      <c r="V308" s="64"/>
      <c r="W308" s="61"/>
      <c r="X308" s="61"/>
      <c r="Y308" s="61"/>
      <c r="Z308" s="65"/>
      <c r="AA308" s="63"/>
      <c r="AB308" s="64"/>
      <c r="AC308" s="64"/>
      <c r="AD308" s="66"/>
      <c r="AE308" s="64"/>
      <c r="AF308" s="67"/>
      <c r="AG308" s="63"/>
      <c r="AH308" s="63"/>
      <c r="AI308" s="63"/>
      <c r="AJ308" s="63"/>
      <c r="AK308" s="63"/>
      <c r="AL308" s="63"/>
      <c r="AM308" s="96"/>
      <c r="AN308" s="96"/>
      <c r="AO308" s="68"/>
      <c r="AP308" s="63"/>
      <c r="AQ308" s="63"/>
      <c r="AR308" s="63"/>
      <c r="AS308" s="63"/>
      <c r="AT308" s="63"/>
      <c r="AZ308" s="6"/>
      <c r="BB308" s="6"/>
    </row>
    <row r="309" spans="1:54" ht="24.95" customHeight="1">
      <c r="A309" s="58"/>
      <c r="B309" s="59"/>
      <c r="C309" s="60"/>
      <c r="D309" s="64"/>
      <c r="E309" s="61"/>
      <c r="F309" s="62"/>
      <c r="G309" s="64"/>
      <c r="H309" s="64"/>
      <c r="I309" s="65"/>
      <c r="J309" s="65"/>
      <c r="K309" s="65"/>
      <c r="L309" s="65"/>
      <c r="M309" s="65"/>
      <c r="N309" s="63"/>
      <c r="O309" s="63"/>
      <c r="P309" s="63"/>
      <c r="Q309" s="63"/>
      <c r="R309" s="63"/>
      <c r="S309" s="63"/>
      <c r="T309" s="63"/>
      <c r="U309" s="64"/>
      <c r="V309" s="64"/>
      <c r="W309" s="61"/>
      <c r="X309" s="61"/>
      <c r="Y309" s="61"/>
      <c r="Z309" s="65"/>
      <c r="AA309" s="63"/>
      <c r="AB309" s="64"/>
      <c r="AC309" s="64"/>
      <c r="AD309" s="66"/>
      <c r="AE309" s="64"/>
      <c r="AF309" s="67"/>
      <c r="AG309" s="63"/>
      <c r="AH309" s="63"/>
      <c r="AI309" s="63"/>
      <c r="AJ309" s="63"/>
      <c r="AK309" s="63"/>
      <c r="AL309" s="63"/>
      <c r="AM309" s="96"/>
      <c r="AN309" s="96"/>
      <c r="AO309" s="68"/>
      <c r="AP309" s="63"/>
      <c r="AQ309" s="63"/>
      <c r="AR309" s="63"/>
      <c r="AS309" s="63"/>
      <c r="AT309" s="63"/>
      <c r="AZ309" s="6"/>
      <c r="BB309" s="6"/>
    </row>
    <row r="310" spans="1:54" ht="24.95" customHeight="1">
      <c r="A310" s="58"/>
      <c r="B310" s="59"/>
      <c r="C310" s="60"/>
      <c r="D310" s="64"/>
      <c r="E310" s="61"/>
      <c r="F310" s="62"/>
      <c r="G310" s="64"/>
      <c r="H310" s="64"/>
      <c r="I310" s="65"/>
      <c r="J310" s="65"/>
      <c r="K310" s="65"/>
      <c r="L310" s="65"/>
      <c r="M310" s="65"/>
      <c r="N310" s="63"/>
      <c r="O310" s="63"/>
      <c r="P310" s="63"/>
      <c r="Q310" s="63"/>
      <c r="R310" s="63"/>
      <c r="S310" s="63"/>
      <c r="T310" s="63"/>
      <c r="U310" s="64"/>
      <c r="V310" s="64"/>
      <c r="W310" s="61"/>
      <c r="X310" s="61"/>
      <c r="Y310" s="61"/>
      <c r="Z310" s="65"/>
      <c r="AA310" s="63"/>
      <c r="AB310" s="64"/>
      <c r="AC310" s="64"/>
      <c r="AD310" s="66"/>
      <c r="AE310" s="64"/>
      <c r="AF310" s="67"/>
      <c r="AG310" s="63"/>
      <c r="AH310" s="63"/>
      <c r="AI310" s="63"/>
      <c r="AJ310" s="63"/>
      <c r="AK310" s="63"/>
      <c r="AL310" s="63"/>
      <c r="AM310" s="96"/>
      <c r="AN310" s="96"/>
      <c r="AO310" s="68"/>
      <c r="AP310" s="63"/>
      <c r="AQ310" s="63"/>
      <c r="AR310" s="63"/>
      <c r="AS310" s="63"/>
      <c r="AT310" s="63"/>
      <c r="AZ310" s="6"/>
      <c r="BB310" s="6"/>
    </row>
    <row r="311" spans="1:54" ht="24.95" customHeight="1">
      <c r="A311" s="58"/>
      <c r="B311" s="59"/>
      <c r="C311" s="60"/>
      <c r="D311" s="64"/>
      <c r="E311" s="61"/>
      <c r="F311" s="62"/>
      <c r="G311" s="64"/>
      <c r="H311" s="64"/>
      <c r="I311" s="65"/>
      <c r="J311" s="65"/>
      <c r="K311" s="65"/>
      <c r="L311" s="65"/>
      <c r="M311" s="65"/>
      <c r="N311" s="63"/>
      <c r="O311" s="63"/>
      <c r="P311" s="63"/>
      <c r="Q311" s="63"/>
      <c r="R311" s="63"/>
      <c r="S311" s="63"/>
      <c r="T311" s="63"/>
      <c r="U311" s="64"/>
      <c r="V311" s="64"/>
      <c r="W311" s="61"/>
      <c r="X311" s="61"/>
      <c r="Y311" s="61"/>
      <c r="Z311" s="65"/>
      <c r="AA311" s="63"/>
      <c r="AB311" s="64"/>
      <c r="AC311" s="64"/>
      <c r="AD311" s="66"/>
      <c r="AE311" s="64"/>
      <c r="AF311" s="67"/>
      <c r="AG311" s="63"/>
      <c r="AH311" s="63"/>
      <c r="AI311" s="63"/>
      <c r="AJ311" s="63"/>
      <c r="AK311" s="63"/>
      <c r="AL311" s="63"/>
      <c r="AM311" s="96"/>
      <c r="AN311" s="96"/>
      <c r="AO311" s="68"/>
      <c r="AP311" s="63"/>
      <c r="AQ311" s="63"/>
      <c r="AR311" s="63"/>
      <c r="AS311" s="63"/>
      <c r="AT311" s="63"/>
      <c r="AZ311" s="6"/>
      <c r="BB311" s="6"/>
    </row>
    <row r="312" spans="1:54" ht="24.95" customHeight="1">
      <c r="A312" s="58"/>
      <c r="B312" s="59"/>
      <c r="C312" s="60"/>
      <c r="D312" s="64"/>
      <c r="E312" s="61"/>
      <c r="F312" s="62"/>
      <c r="G312" s="64"/>
      <c r="H312" s="64"/>
      <c r="I312" s="65"/>
      <c r="J312" s="65"/>
      <c r="K312" s="65"/>
      <c r="L312" s="65"/>
      <c r="M312" s="65"/>
      <c r="N312" s="63"/>
      <c r="O312" s="63"/>
      <c r="P312" s="63"/>
      <c r="Q312" s="63"/>
      <c r="R312" s="63"/>
      <c r="S312" s="63"/>
      <c r="T312" s="63"/>
      <c r="U312" s="64"/>
      <c r="V312" s="64"/>
      <c r="W312" s="61"/>
      <c r="X312" s="61"/>
      <c r="Y312" s="61"/>
      <c r="Z312" s="65"/>
      <c r="AA312" s="63"/>
      <c r="AB312" s="64"/>
      <c r="AC312" s="64"/>
      <c r="AD312" s="66"/>
      <c r="AE312" s="64"/>
      <c r="AF312" s="67"/>
      <c r="AG312" s="63"/>
      <c r="AH312" s="63"/>
      <c r="AI312" s="63"/>
      <c r="AJ312" s="63"/>
      <c r="AK312" s="63"/>
      <c r="AL312" s="63"/>
      <c r="AM312" s="96"/>
      <c r="AN312" s="96"/>
      <c r="AO312" s="68"/>
      <c r="AP312" s="63"/>
      <c r="AQ312" s="63"/>
      <c r="AR312" s="63"/>
      <c r="AS312" s="63"/>
      <c r="AT312" s="63"/>
      <c r="AZ312" s="6"/>
      <c r="BB312" s="6"/>
    </row>
    <row r="313" spans="1:54" ht="24.95" customHeight="1">
      <c r="A313" s="58"/>
      <c r="B313" s="59"/>
      <c r="C313" s="60"/>
      <c r="D313" s="64"/>
      <c r="E313" s="61"/>
      <c r="F313" s="62"/>
      <c r="G313" s="64"/>
      <c r="H313" s="64"/>
      <c r="I313" s="65"/>
      <c r="J313" s="65"/>
      <c r="K313" s="65"/>
      <c r="L313" s="65"/>
      <c r="M313" s="65"/>
      <c r="N313" s="63"/>
      <c r="O313" s="63"/>
      <c r="P313" s="63"/>
      <c r="Q313" s="63"/>
      <c r="R313" s="63"/>
      <c r="S313" s="63"/>
      <c r="T313" s="63"/>
      <c r="U313" s="64"/>
      <c r="V313" s="64"/>
      <c r="W313" s="61"/>
      <c r="X313" s="61"/>
      <c r="Y313" s="61"/>
      <c r="Z313" s="65"/>
      <c r="AA313" s="63"/>
      <c r="AB313" s="64"/>
      <c r="AC313" s="64"/>
      <c r="AD313" s="66"/>
      <c r="AE313" s="64"/>
      <c r="AF313" s="67"/>
      <c r="AG313" s="63"/>
      <c r="AH313" s="63"/>
      <c r="AI313" s="63"/>
      <c r="AJ313" s="63"/>
      <c r="AK313" s="63"/>
      <c r="AL313" s="63"/>
      <c r="AM313" s="96"/>
      <c r="AN313" s="96"/>
      <c r="AO313" s="68"/>
      <c r="AP313" s="63"/>
      <c r="AQ313" s="63"/>
      <c r="AR313" s="63"/>
      <c r="AS313" s="63"/>
      <c r="AT313" s="63"/>
      <c r="AZ313" s="6"/>
      <c r="BB313" s="6"/>
    </row>
    <row r="314" spans="1:54" ht="24.95" customHeight="1">
      <c r="A314" s="58"/>
      <c r="B314" s="59"/>
      <c r="C314" s="60"/>
      <c r="D314" s="64"/>
      <c r="E314" s="61"/>
      <c r="F314" s="62"/>
      <c r="G314" s="64"/>
      <c r="H314" s="64"/>
      <c r="I314" s="65"/>
      <c r="J314" s="65"/>
      <c r="K314" s="65"/>
      <c r="L314" s="65"/>
      <c r="M314" s="65"/>
      <c r="N314" s="63"/>
      <c r="O314" s="63"/>
      <c r="P314" s="63"/>
      <c r="Q314" s="63"/>
      <c r="R314" s="63"/>
      <c r="S314" s="63"/>
      <c r="T314" s="63"/>
      <c r="U314" s="64"/>
      <c r="V314" s="64"/>
      <c r="W314" s="61"/>
      <c r="X314" s="61"/>
      <c r="Y314" s="61"/>
      <c r="Z314" s="65"/>
      <c r="AA314" s="63"/>
      <c r="AB314" s="64"/>
      <c r="AC314" s="64"/>
      <c r="AD314" s="66"/>
      <c r="AE314" s="64"/>
      <c r="AF314" s="67"/>
      <c r="AG314" s="63"/>
      <c r="AH314" s="63"/>
      <c r="AI314" s="63"/>
      <c r="AJ314" s="63"/>
      <c r="AK314" s="63"/>
      <c r="AL314" s="63"/>
      <c r="AM314" s="96"/>
      <c r="AN314" s="96"/>
      <c r="AO314" s="68"/>
      <c r="AP314" s="63"/>
      <c r="AQ314" s="63"/>
      <c r="AR314" s="63"/>
      <c r="AS314" s="63"/>
      <c r="AT314" s="63"/>
      <c r="AZ314" s="6"/>
      <c r="BB314" s="6"/>
    </row>
    <row r="315" spans="1:54" ht="24.95" customHeight="1">
      <c r="A315" s="58"/>
      <c r="B315" s="59"/>
      <c r="C315" s="60"/>
      <c r="D315" s="64"/>
      <c r="E315" s="61"/>
      <c r="F315" s="62"/>
      <c r="G315" s="64"/>
      <c r="H315" s="64"/>
      <c r="I315" s="65"/>
      <c r="J315" s="65"/>
      <c r="K315" s="65"/>
      <c r="L315" s="65"/>
      <c r="M315" s="65"/>
      <c r="N315" s="63"/>
      <c r="O315" s="63"/>
      <c r="P315" s="63"/>
      <c r="Q315" s="63"/>
      <c r="R315" s="63"/>
      <c r="S315" s="63"/>
      <c r="T315" s="63"/>
      <c r="U315" s="64"/>
      <c r="V315" s="64"/>
      <c r="W315" s="61"/>
      <c r="X315" s="61"/>
      <c r="Y315" s="61"/>
      <c r="Z315" s="65"/>
      <c r="AA315" s="63"/>
      <c r="AB315" s="64"/>
      <c r="AC315" s="64"/>
      <c r="AD315" s="66"/>
      <c r="AE315" s="64"/>
      <c r="AF315" s="67"/>
      <c r="AG315" s="63"/>
      <c r="AH315" s="63"/>
      <c r="AI315" s="63"/>
      <c r="AJ315" s="63"/>
      <c r="AK315" s="63"/>
      <c r="AL315" s="63"/>
      <c r="AM315" s="96"/>
      <c r="AN315" s="96"/>
      <c r="AO315" s="68"/>
      <c r="AP315" s="63"/>
      <c r="AQ315" s="63"/>
      <c r="AR315" s="63"/>
      <c r="AS315" s="63"/>
      <c r="AT315" s="63"/>
      <c r="AZ315" s="6"/>
      <c r="BB315" s="6"/>
    </row>
    <row r="316" spans="1:54" ht="24.95" customHeight="1">
      <c r="A316" s="58"/>
      <c r="B316" s="59"/>
      <c r="C316" s="60"/>
      <c r="D316" s="64"/>
      <c r="E316" s="61"/>
      <c r="F316" s="62"/>
      <c r="G316" s="64"/>
      <c r="H316" s="64"/>
      <c r="I316" s="65"/>
      <c r="J316" s="65"/>
      <c r="K316" s="65"/>
      <c r="L316" s="65"/>
      <c r="M316" s="65"/>
      <c r="N316" s="63"/>
      <c r="O316" s="63"/>
      <c r="P316" s="63"/>
      <c r="Q316" s="63"/>
      <c r="R316" s="63"/>
      <c r="S316" s="63"/>
      <c r="T316" s="63"/>
      <c r="U316" s="64"/>
      <c r="V316" s="64"/>
      <c r="W316" s="61"/>
      <c r="X316" s="61"/>
      <c r="Y316" s="61"/>
      <c r="Z316" s="65"/>
      <c r="AA316" s="63"/>
      <c r="AB316" s="64"/>
      <c r="AC316" s="64"/>
      <c r="AD316" s="66"/>
      <c r="AE316" s="64"/>
      <c r="AF316" s="67"/>
      <c r="AG316" s="63"/>
      <c r="AH316" s="63"/>
      <c r="AI316" s="63"/>
      <c r="AJ316" s="63"/>
      <c r="AK316" s="63"/>
      <c r="AL316" s="63"/>
      <c r="AM316" s="96"/>
      <c r="AN316" s="96"/>
      <c r="AO316" s="68"/>
      <c r="AP316" s="63"/>
      <c r="AQ316" s="63"/>
      <c r="AR316" s="63"/>
      <c r="AS316" s="63"/>
      <c r="AT316" s="63"/>
      <c r="AZ316" s="6"/>
      <c r="BB316" s="6"/>
    </row>
    <row r="317" spans="1:54" ht="24.95" customHeight="1">
      <c r="A317" s="58"/>
      <c r="B317" s="59"/>
      <c r="C317" s="60"/>
      <c r="D317" s="64"/>
      <c r="E317" s="61"/>
      <c r="F317" s="62"/>
      <c r="G317" s="64"/>
      <c r="H317" s="64"/>
      <c r="I317" s="65"/>
      <c r="J317" s="65"/>
      <c r="K317" s="65"/>
      <c r="L317" s="65"/>
      <c r="M317" s="65"/>
      <c r="N317" s="63"/>
      <c r="O317" s="63"/>
      <c r="P317" s="63"/>
      <c r="Q317" s="63"/>
      <c r="R317" s="63"/>
      <c r="S317" s="63"/>
      <c r="T317" s="63"/>
      <c r="U317" s="64"/>
      <c r="V317" s="64"/>
      <c r="W317" s="61"/>
      <c r="X317" s="61"/>
      <c r="Y317" s="61"/>
      <c r="Z317" s="65"/>
      <c r="AA317" s="63"/>
      <c r="AB317" s="64"/>
      <c r="AC317" s="64"/>
      <c r="AD317" s="66"/>
      <c r="AE317" s="64"/>
      <c r="AF317" s="67"/>
      <c r="AG317" s="63"/>
      <c r="AH317" s="63"/>
      <c r="AI317" s="63"/>
      <c r="AJ317" s="63"/>
      <c r="AK317" s="63"/>
      <c r="AL317" s="63"/>
      <c r="AM317" s="96"/>
      <c r="AN317" s="96"/>
      <c r="AO317" s="68"/>
      <c r="AP317" s="63"/>
      <c r="AQ317" s="63"/>
      <c r="AR317" s="63"/>
      <c r="AS317" s="63"/>
      <c r="AT317" s="63"/>
      <c r="AZ317" s="6"/>
      <c r="BB317" s="6"/>
    </row>
    <row r="318" spans="1:54" ht="24.95" customHeight="1">
      <c r="A318" s="58"/>
      <c r="B318" s="59"/>
      <c r="C318" s="60"/>
      <c r="D318" s="64"/>
      <c r="E318" s="61"/>
      <c r="F318" s="62"/>
      <c r="G318" s="64"/>
      <c r="H318" s="64"/>
      <c r="I318" s="65"/>
      <c r="J318" s="65"/>
      <c r="K318" s="65"/>
      <c r="L318" s="65"/>
      <c r="M318" s="65"/>
      <c r="N318" s="63"/>
      <c r="O318" s="63"/>
      <c r="P318" s="63"/>
      <c r="Q318" s="63"/>
      <c r="R318" s="63"/>
      <c r="S318" s="63"/>
      <c r="T318" s="63"/>
      <c r="U318" s="64"/>
      <c r="V318" s="64"/>
      <c r="W318" s="61"/>
      <c r="X318" s="61"/>
      <c r="Y318" s="61"/>
      <c r="Z318" s="65"/>
      <c r="AA318" s="63"/>
      <c r="AB318" s="64"/>
      <c r="AC318" s="64"/>
      <c r="AD318" s="66"/>
      <c r="AE318" s="64"/>
      <c r="AF318" s="67"/>
      <c r="AG318" s="63"/>
      <c r="AH318" s="63"/>
      <c r="AI318" s="63"/>
      <c r="AJ318" s="63"/>
      <c r="AK318" s="63"/>
      <c r="AL318" s="63"/>
      <c r="AM318" s="96"/>
      <c r="AN318" s="96"/>
      <c r="AO318" s="68"/>
      <c r="AP318" s="63"/>
      <c r="AQ318" s="63"/>
      <c r="AR318" s="63"/>
      <c r="AS318" s="63"/>
      <c r="AT318" s="63"/>
      <c r="AZ318" s="6"/>
      <c r="BB318" s="6"/>
    </row>
    <row r="319" spans="1:54" ht="24.95" customHeight="1">
      <c r="A319" s="58"/>
      <c r="B319" s="59"/>
      <c r="C319" s="60"/>
      <c r="D319" s="64"/>
      <c r="E319" s="61"/>
      <c r="F319" s="62"/>
      <c r="G319" s="64"/>
      <c r="H319" s="64"/>
      <c r="I319" s="65"/>
      <c r="J319" s="65"/>
      <c r="K319" s="65"/>
      <c r="L319" s="65"/>
      <c r="M319" s="65"/>
      <c r="N319" s="63"/>
      <c r="O319" s="63"/>
      <c r="P319" s="63"/>
      <c r="Q319" s="63"/>
      <c r="R319" s="63"/>
      <c r="S319" s="63"/>
      <c r="T319" s="63"/>
      <c r="U319" s="64"/>
      <c r="V319" s="64"/>
      <c r="W319" s="61"/>
      <c r="X319" s="61"/>
      <c r="Y319" s="61"/>
      <c r="Z319" s="65"/>
      <c r="AA319" s="63"/>
      <c r="AB319" s="64"/>
      <c r="AC319" s="64"/>
      <c r="AD319" s="66"/>
      <c r="AE319" s="64"/>
      <c r="AF319" s="67"/>
      <c r="AG319" s="63"/>
      <c r="AH319" s="63"/>
      <c r="AI319" s="63"/>
      <c r="AJ319" s="63"/>
      <c r="AK319" s="63"/>
      <c r="AL319" s="63"/>
      <c r="AM319" s="96"/>
      <c r="AN319" s="96"/>
      <c r="AO319" s="68"/>
      <c r="AP319" s="63"/>
      <c r="AQ319" s="63"/>
      <c r="AR319" s="63"/>
      <c r="AS319" s="63"/>
      <c r="AT319" s="63"/>
      <c r="AZ319" s="6"/>
      <c r="BB319" s="6"/>
    </row>
    <row r="320" spans="1:54" ht="24.95" customHeight="1">
      <c r="A320" s="58"/>
      <c r="B320" s="59"/>
      <c r="C320" s="60"/>
      <c r="D320" s="64"/>
      <c r="E320" s="61"/>
      <c r="F320" s="62"/>
      <c r="G320" s="64"/>
      <c r="H320" s="64"/>
      <c r="I320" s="65"/>
      <c r="J320" s="65"/>
      <c r="K320" s="65"/>
      <c r="L320" s="65"/>
      <c r="M320" s="65"/>
      <c r="N320" s="63"/>
      <c r="O320" s="63"/>
      <c r="P320" s="63"/>
      <c r="Q320" s="63"/>
      <c r="R320" s="63"/>
      <c r="S320" s="63"/>
      <c r="T320" s="63"/>
      <c r="U320" s="64"/>
      <c r="V320" s="64"/>
      <c r="W320" s="61"/>
      <c r="X320" s="61"/>
      <c r="Y320" s="61"/>
      <c r="Z320" s="65"/>
      <c r="AA320" s="63"/>
      <c r="AB320" s="64"/>
      <c r="AC320" s="64"/>
      <c r="AD320" s="66"/>
      <c r="AE320" s="64"/>
      <c r="AF320" s="67"/>
      <c r="AG320" s="63"/>
      <c r="AH320" s="63"/>
      <c r="AI320" s="63"/>
      <c r="AJ320" s="63"/>
      <c r="AK320" s="63"/>
      <c r="AL320" s="63"/>
      <c r="AM320" s="96"/>
      <c r="AN320" s="96"/>
      <c r="AO320" s="68"/>
      <c r="AP320" s="63"/>
      <c r="AQ320" s="63"/>
      <c r="AR320" s="63"/>
      <c r="AS320" s="63"/>
      <c r="AT320" s="63"/>
      <c r="AZ320" s="6"/>
      <c r="BB320" s="6"/>
    </row>
    <row r="321" spans="1:54" ht="24.95" customHeight="1">
      <c r="A321" s="58"/>
      <c r="B321" s="59"/>
      <c r="C321" s="60"/>
      <c r="D321" s="64"/>
      <c r="E321" s="61"/>
      <c r="F321" s="62"/>
      <c r="G321" s="64"/>
      <c r="H321" s="64"/>
      <c r="I321" s="65"/>
      <c r="J321" s="65"/>
      <c r="K321" s="65"/>
      <c r="L321" s="65"/>
      <c r="M321" s="65"/>
      <c r="N321" s="63"/>
      <c r="O321" s="63"/>
      <c r="P321" s="63"/>
      <c r="Q321" s="63"/>
      <c r="R321" s="63"/>
      <c r="S321" s="63"/>
      <c r="T321" s="63"/>
      <c r="U321" s="64"/>
      <c r="V321" s="64"/>
      <c r="W321" s="61"/>
      <c r="X321" s="61"/>
      <c r="Y321" s="61"/>
      <c r="Z321" s="65"/>
      <c r="AA321" s="63"/>
      <c r="AB321" s="64"/>
      <c r="AC321" s="64"/>
      <c r="AD321" s="66"/>
      <c r="AE321" s="64"/>
      <c r="AF321" s="67"/>
      <c r="AG321" s="63"/>
      <c r="AH321" s="63"/>
      <c r="AI321" s="63"/>
      <c r="AJ321" s="63"/>
      <c r="AK321" s="63"/>
      <c r="AL321" s="63"/>
      <c r="AM321" s="96"/>
      <c r="AN321" s="96"/>
      <c r="AO321" s="68"/>
      <c r="AP321" s="63"/>
      <c r="AQ321" s="63"/>
      <c r="AR321" s="63"/>
      <c r="AS321" s="63"/>
      <c r="AT321" s="63"/>
      <c r="AZ321" s="6"/>
      <c r="BB321" s="6"/>
    </row>
    <row r="322" spans="1:54" ht="24.95" customHeight="1">
      <c r="A322" s="58"/>
      <c r="B322" s="59"/>
      <c r="C322" s="60"/>
      <c r="D322" s="64"/>
      <c r="E322" s="61"/>
      <c r="F322" s="62"/>
      <c r="G322" s="64"/>
      <c r="H322" s="64"/>
      <c r="I322" s="65"/>
      <c r="J322" s="65"/>
      <c r="K322" s="65"/>
      <c r="L322" s="65"/>
      <c r="M322" s="65"/>
      <c r="N322" s="63"/>
      <c r="O322" s="63"/>
      <c r="P322" s="63"/>
      <c r="Q322" s="63"/>
      <c r="R322" s="63"/>
      <c r="S322" s="63"/>
      <c r="T322" s="63"/>
      <c r="U322" s="64"/>
      <c r="V322" s="64"/>
      <c r="W322" s="61"/>
      <c r="X322" s="61"/>
      <c r="Y322" s="61"/>
      <c r="Z322" s="65"/>
      <c r="AA322" s="63"/>
      <c r="AB322" s="64"/>
      <c r="AC322" s="64"/>
      <c r="AD322" s="66"/>
      <c r="AE322" s="64"/>
      <c r="AF322" s="67"/>
      <c r="AG322" s="63"/>
      <c r="AH322" s="63"/>
      <c r="AI322" s="63"/>
      <c r="AJ322" s="63"/>
      <c r="AK322" s="63"/>
      <c r="AL322" s="63"/>
      <c r="AM322" s="96"/>
      <c r="AN322" s="96"/>
      <c r="AO322" s="68"/>
      <c r="AP322" s="63"/>
      <c r="AQ322" s="63"/>
      <c r="AR322" s="63"/>
      <c r="AS322" s="63"/>
      <c r="AT322" s="63"/>
      <c r="AZ322" s="6"/>
      <c r="BB322" s="6"/>
    </row>
    <row r="323" spans="1:54" ht="24.95" customHeight="1">
      <c r="A323" s="58"/>
      <c r="B323" s="59"/>
      <c r="C323" s="60"/>
      <c r="D323" s="64"/>
      <c r="E323" s="61"/>
      <c r="F323" s="62"/>
      <c r="G323" s="64"/>
      <c r="H323" s="64"/>
      <c r="I323" s="65"/>
      <c r="J323" s="65"/>
      <c r="K323" s="65"/>
      <c r="L323" s="65"/>
      <c r="M323" s="65"/>
      <c r="N323" s="63"/>
      <c r="O323" s="63"/>
      <c r="P323" s="63"/>
      <c r="Q323" s="63"/>
      <c r="R323" s="63"/>
      <c r="S323" s="63"/>
      <c r="T323" s="63"/>
      <c r="U323" s="64"/>
      <c r="V323" s="64"/>
      <c r="W323" s="61"/>
      <c r="X323" s="61"/>
      <c r="Y323" s="61"/>
      <c r="Z323" s="65"/>
      <c r="AA323" s="63"/>
      <c r="AB323" s="64"/>
      <c r="AC323" s="64"/>
      <c r="AD323" s="66"/>
      <c r="AE323" s="64"/>
      <c r="AF323" s="67"/>
      <c r="AG323" s="63"/>
      <c r="AH323" s="63"/>
      <c r="AI323" s="63"/>
      <c r="AJ323" s="63"/>
      <c r="AK323" s="63"/>
      <c r="AL323" s="63"/>
      <c r="AM323" s="96"/>
      <c r="AN323" s="96"/>
      <c r="AO323" s="68"/>
      <c r="AP323" s="63"/>
      <c r="AQ323" s="63"/>
      <c r="AR323" s="63"/>
      <c r="AS323" s="63"/>
      <c r="AT323" s="63"/>
      <c r="AZ323" s="6"/>
      <c r="BB323" s="6"/>
    </row>
    <row r="324" spans="1:54" ht="24.95" customHeight="1">
      <c r="A324" s="58"/>
      <c r="B324" s="59"/>
      <c r="C324" s="60"/>
      <c r="D324" s="64"/>
      <c r="E324" s="61"/>
      <c r="F324" s="62"/>
      <c r="G324" s="64"/>
      <c r="H324" s="64"/>
      <c r="I324" s="65"/>
      <c r="J324" s="65"/>
      <c r="K324" s="65"/>
      <c r="L324" s="65"/>
      <c r="M324" s="65"/>
      <c r="N324" s="63"/>
      <c r="O324" s="63"/>
      <c r="P324" s="63"/>
      <c r="Q324" s="63"/>
      <c r="R324" s="63"/>
      <c r="S324" s="63"/>
      <c r="T324" s="63"/>
      <c r="U324" s="64"/>
      <c r="V324" s="64"/>
      <c r="W324" s="61"/>
      <c r="X324" s="61"/>
      <c r="Y324" s="61"/>
      <c r="Z324" s="65"/>
      <c r="AA324" s="63"/>
      <c r="AB324" s="64"/>
      <c r="AC324" s="64"/>
      <c r="AD324" s="66"/>
      <c r="AE324" s="64"/>
      <c r="AF324" s="67"/>
      <c r="AG324" s="63"/>
      <c r="AH324" s="63"/>
      <c r="AI324" s="63"/>
      <c r="AJ324" s="63"/>
      <c r="AK324" s="63"/>
      <c r="AL324" s="63"/>
      <c r="AM324" s="96"/>
      <c r="AN324" s="96"/>
      <c r="AO324" s="68"/>
      <c r="AP324" s="63"/>
      <c r="AQ324" s="63"/>
      <c r="AR324" s="63"/>
      <c r="AS324" s="63"/>
      <c r="AT324" s="63"/>
      <c r="AZ324" s="6"/>
      <c r="BB324" s="6"/>
    </row>
    <row r="325" spans="1:54" ht="24.95" customHeight="1">
      <c r="A325" s="58"/>
      <c r="B325" s="59"/>
      <c r="C325" s="60"/>
      <c r="D325" s="64"/>
      <c r="E325" s="61"/>
      <c r="F325" s="62"/>
      <c r="G325" s="64"/>
      <c r="H325" s="64"/>
      <c r="I325" s="65"/>
      <c r="J325" s="65"/>
      <c r="K325" s="65"/>
      <c r="L325" s="65"/>
      <c r="M325" s="65"/>
      <c r="N325" s="63"/>
      <c r="O325" s="63"/>
      <c r="P325" s="63"/>
      <c r="Q325" s="63"/>
      <c r="R325" s="63"/>
      <c r="S325" s="63"/>
      <c r="T325" s="63"/>
      <c r="U325" s="64"/>
      <c r="V325" s="64"/>
      <c r="W325" s="61"/>
      <c r="X325" s="61"/>
      <c r="Y325" s="61"/>
      <c r="Z325" s="65"/>
      <c r="AA325" s="63"/>
      <c r="AB325" s="64"/>
      <c r="AC325" s="64"/>
      <c r="AD325" s="66"/>
      <c r="AE325" s="64"/>
      <c r="AF325" s="67"/>
      <c r="AG325" s="63"/>
      <c r="AH325" s="63"/>
      <c r="AI325" s="63"/>
      <c r="AJ325" s="63"/>
      <c r="AK325" s="63"/>
      <c r="AL325" s="63"/>
      <c r="AM325" s="96"/>
      <c r="AN325" s="96"/>
      <c r="AO325" s="68"/>
      <c r="AP325" s="63"/>
      <c r="AQ325" s="63"/>
      <c r="AR325" s="63"/>
      <c r="AS325" s="63"/>
      <c r="AT325" s="63"/>
      <c r="AZ325" s="6"/>
      <c r="BB325" s="6"/>
    </row>
    <row r="326" spans="1:54" ht="24.95" customHeight="1">
      <c r="A326" s="58"/>
      <c r="B326" s="59"/>
      <c r="C326" s="60"/>
      <c r="D326" s="64"/>
      <c r="E326" s="61"/>
      <c r="F326" s="62"/>
      <c r="G326" s="64"/>
      <c r="H326" s="64"/>
      <c r="I326" s="65"/>
      <c r="J326" s="65"/>
      <c r="K326" s="65"/>
      <c r="L326" s="65"/>
      <c r="M326" s="65"/>
      <c r="N326" s="63"/>
      <c r="O326" s="63"/>
      <c r="P326" s="63"/>
      <c r="Q326" s="63"/>
      <c r="R326" s="63"/>
      <c r="S326" s="63"/>
      <c r="T326" s="63"/>
      <c r="U326" s="64"/>
      <c r="V326" s="64"/>
      <c r="W326" s="61"/>
      <c r="X326" s="61"/>
      <c r="Y326" s="61"/>
      <c r="Z326" s="65"/>
      <c r="AA326" s="63"/>
      <c r="AB326" s="64"/>
      <c r="AC326" s="64"/>
      <c r="AD326" s="66"/>
      <c r="AE326" s="64"/>
      <c r="AF326" s="67"/>
      <c r="AG326" s="63"/>
      <c r="AH326" s="63"/>
      <c r="AI326" s="63"/>
      <c r="AJ326" s="63"/>
      <c r="AK326" s="63"/>
      <c r="AL326" s="63"/>
      <c r="AM326" s="96"/>
      <c r="AN326" s="96"/>
      <c r="AO326" s="68"/>
      <c r="AP326" s="63"/>
      <c r="AQ326" s="63"/>
      <c r="AR326" s="63"/>
      <c r="AS326" s="63"/>
      <c r="AT326" s="63"/>
      <c r="AZ326" s="6"/>
      <c r="BB326" s="6"/>
    </row>
    <row r="327" spans="1:54" ht="24.95" customHeight="1">
      <c r="A327" s="58"/>
      <c r="B327" s="59"/>
      <c r="C327" s="60"/>
      <c r="D327" s="64"/>
      <c r="E327" s="61"/>
      <c r="F327" s="62"/>
      <c r="G327" s="64"/>
      <c r="H327" s="64"/>
      <c r="I327" s="65"/>
      <c r="J327" s="65"/>
      <c r="K327" s="65"/>
      <c r="L327" s="65"/>
      <c r="M327" s="65"/>
      <c r="N327" s="63"/>
      <c r="O327" s="63"/>
      <c r="P327" s="63"/>
      <c r="Q327" s="63"/>
      <c r="R327" s="63"/>
      <c r="S327" s="63"/>
      <c r="T327" s="63"/>
      <c r="U327" s="64"/>
      <c r="V327" s="64"/>
      <c r="W327" s="61"/>
      <c r="X327" s="61"/>
      <c r="Y327" s="61"/>
      <c r="Z327" s="65"/>
      <c r="AA327" s="63"/>
      <c r="AB327" s="64"/>
      <c r="AC327" s="64"/>
      <c r="AD327" s="66"/>
      <c r="AE327" s="64"/>
      <c r="AF327" s="67"/>
      <c r="AG327" s="63"/>
      <c r="AH327" s="63"/>
      <c r="AI327" s="63"/>
      <c r="AJ327" s="63"/>
      <c r="AK327" s="63"/>
      <c r="AL327" s="63"/>
      <c r="AM327" s="96"/>
      <c r="AN327" s="96"/>
      <c r="AO327" s="68"/>
      <c r="AP327" s="63"/>
      <c r="AQ327" s="63"/>
      <c r="AR327" s="63"/>
      <c r="AS327" s="63"/>
      <c r="AT327" s="63"/>
      <c r="AZ327" s="6"/>
      <c r="BB327" s="6"/>
    </row>
    <row r="328" spans="1:54" ht="24.95" customHeight="1">
      <c r="A328" s="58"/>
      <c r="B328" s="59"/>
      <c r="C328" s="60"/>
      <c r="D328" s="64"/>
      <c r="E328" s="61"/>
      <c r="F328" s="62"/>
      <c r="G328" s="64"/>
      <c r="H328" s="64"/>
      <c r="I328" s="65"/>
      <c r="J328" s="65"/>
      <c r="K328" s="65"/>
      <c r="L328" s="65"/>
      <c r="M328" s="65"/>
      <c r="N328" s="63"/>
      <c r="O328" s="63"/>
      <c r="P328" s="63"/>
      <c r="Q328" s="63"/>
      <c r="R328" s="63"/>
      <c r="S328" s="63"/>
      <c r="T328" s="63"/>
      <c r="U328" s="64"/>
      <c r="V328" s="64"/>
      <c r="W328" s="61"/>
      <c r="X328" s="61"/>
      <c r="Y328" s="61"/>
      <c r="Z328" s="65"/>
      <c r="AA328" s="63"/>
      <c r="AB328" s="64"/>
      <c r="AC328" s="64"/>
      <c r="AD328" s="66"/>
      <c r="AE328" s="64"/>
      <c r="AF328" s="67"/>
      <c r="AG328" s="63"/>
      <c r="AH328" s="63"/>
      <c r="AI328" s="63"/>
      <c r="AJ328" s="63"/>
      <c r="AK328" s="63"/>
      <c r="AL328" s="63"/>
      <c r="AM328" s="96"/>
      <c r="AN328" s="96"/>
      <c r="AO328" s="68"/>
      <c r="AP328" s="63"/>
      <c r="AQ328" s="63"/>
      <c r="AR328" s="63"/>
      <c r="AS328" s="63"/>
      <c r="AT328" s="63"/>
      <c r="AZ328" s="6"/>
      <c r="BB328" s="6"/>
    </row>
    <row r="329" spans="1:54" ht="24.95" customHeight="1">
      <c r="A329" s="58"/>
      <c r="B329" s="59"/>
      <c r="C329" s="60"/>
      <c r="D329" s="64"/>
      <c r="E329" s="61"/>
      <c r="F329" s="62"/>
      <c r="G329" s="64"/>
      <c r="H329" s="64"/>
      <c r="I329" s="65"/>
      <c r="J329" s="65"/>
      <c r="K329" s="65"/>
      <c r="L329" s="65"/>
      <c r="M329" s="65"/>
      <c r="N329" s="63"/>
      <c r="O329" s="63"/>
      <c r="P329" s="63"/>
      <c r="Q329" s="63"/>
      <c r="R329" s="63"/>
      <c r="S329" s="63"/>
      <c r="T329" s="63"/>
      <c r="U329" s="64"/>
      <c r="V329" s="64"/>
      <c r="W329" s="61"/>
      <c r="X329" s="61"/>
      <c r="Y329" s="61"/>
      <c r="Z329" s="65"/>
      <c r="AA329" s="63"/>
      <c r="AB329" s="64"/>
      <c r="AC329" s="64"/>
      <c r="AD329" s="66"/>
      <c r="AE329" s="64"/>
      <c r="AF329" s="67"/>
      <c r="AG329" s="63"/>
      <c r="AH329" s="63"/>
      <c r="AI329" s="63"/>
      <c r="AJ329" s="63"/>
      <c r="AK329" s="63"/>
      <c r="AL329" s="63"/>
      <c r="AM329" s="96"/>
      <c r="AN329" s="96"/>
      <c r="AO329" s="68"/>
      <c r="AP329" s="63"/>
      <c r="AQ329" s="63"/>
      <c r="AR329" s="63"/>
      <c r="AS329" s="63"/>
      <c r="AT329" s="63"/>
      <c r="AZ329" s="6"/>
      <c r="BB329" s="6"/>
    </row>
    <row r="330" spans="1:54" ht="24.95" customHeight="1">
      <c r="A330" s="58"/>
      <c r="B330" s="59"/>
      <c r="C330" s="60"/>
      <c r="D330" s="64"/>
      <c r="E330" s="61"/>
      <c r="F330" s="62"/>
      <c r="G330" s="64"/>
      <c r="H330" s="64"/>
      <c r="I330" s="65"/>
      <c r="J330" s="65"/>
      <c r="K330" s="65"/>
      <c r="L330" s="65"/>
      <c r="M330" s="65"/>
      <c r="N330" s="63"/>
      <c r="O330" s="63"/>
      <c r="P330" s="63"/>
      <c r="Q330" s="63"/>
      <c r="R330" s="63"/>
      <c r="S330" s="63"/>
      <c r="T330" s="63"/>
      <c r="U330" s="64"/>
      <c r="V330" s="64"/>
      <c r="W330" s="61"/>
      <c r="X330" s="61"/>
      <c r="Y330" s="61"/>
      <c r="Z330" s="65"/>
      <c r="AA330" s="63"/>
      <c r="AB330" s="64"/>
      <c r="AC330" s="64"/>
      <c r="AD330" s="66"/>
      <c r="AE330" s="64"/>
      <c r="AF330" s="67"/>
      <c r="AG330" s="63"/>
      <c r="AH330" s="63"/>
      <c r="AI330" s="63"/>
      <c r="AJ330" s="63"/>
      <c r="AK330" s="63"/>
      <c r="AL330" s="63"/>
      <c r="AM330" s="96"/>
      <c r="AN330" s="96"/>
      <c r="AO330" s="68"/>
      <c r="AP330" s="63"/>
      <c r="AQ330" s="63"/>
      <c r="AR330" s="63"/>
      <c r="AS330" s="63"/>
      <c r="AT330" s="63"/>
      <c r="AZ330" s="6"/>
      <c r="BB330" s="6"/>
    </row>
    <row r="331" spans="1:54" ht="24.95" customHeight="1">
      <c r="A331" s="58"/>
      <c r="B331" s="59"/>
      <c r="C331" s="60"/>
      <c r="D331" s="64"/>
      <c r="E331" s="61"/>
      <c r="F331" s="62"/>
      <c r="G331" s="64"/>
      <c r="H331" s="64"/>
      <c r="I331" s="65"/>
      <c r="J331" s="65"/>
      <c r="K331" s="65"/>
      <c r="L331" s="65"/>
      <c r="M331" s="65"/>
      <c r="N331" s="63"/>
      <c r="O331" s="63"/>
      <c r="P331" s="63"/>
      <c r="Q331" s="63"/>
      <c r="R331" s="63"/>
      <c r="S331" s="63"/>
      <c r="T331" s="63"/>
      <c r="U331" s="64"/>
      <c r="V331" s="64"/>
      <c r="W331" s="61"/>
      <c r="X331" s="61"/>
      <c r="Y331" s="61"/>
      <c r="Z331" s="65"/>
      <c r="AA331" s="63"/>
      <c r="AB331" s="64"/>
      <c r="AC331" s="64"/>
      <c r="AD331" s="66"/>
      <c r="AE331" s="64"/>
      <c r="AF331" s="67"/>
      <c r="AG331" s="63"/>
      <c r="AH331" s="63"/>
      <c r="AI331" s="63"/>
      <c r="AJ331" s="63"/>
      <c r="AK331" s="63"/>
      <c r="AL331" s="63"/>
      <c r="AM331" s="96"/>
      <c r="AN331" s="96"/>
      <c r="AO331" s="68"/>
      <c r="AP331" s="63"/>
      <c r="AQ331" s="63"/>
      <c r="AR331" s="63"/>
      <c r="AS331" s="63"/>
      <c r="AT331" s="63"/>
      <c r="AZ331" s="6"/>
      <c r="BB331" s="6"/>
    </row>
    <row r="332" spans="1:54" ht="24.95" customHeight="1">
      <c r="A332" s="58"/>
      <c r="B332" s="59"/>
      <c r="C332" s="60"/>
      <c r="D332" s="64"/>
      <c r="E332" s="61"/>
      <c r="F332" s="62"/>
      <c r="G332" s="64"/>
      <c r="H332" s="64"/>
      <c r="I332" s="65"/>
      <c r="J332" s="65"/>
      <c r="K332" s="65"/>
      <c r="L332" s="65"/>
      <c r="M332" s="65"/>
      <c r="N332" s="63"/>
      <c r="O332" s="63"/>
      <c r="P332" s="63"/>
      <c r="Q332" s="63"/>
      <c r="R332" s="63"/>
      <c r="S332" s="63"/>
      <c r="T332" s="63"/>
      <c r="U332" s="64"/>
      <c r="V332" s="64"/>
      <c r="W332" s="61"/>
      <c r="X332" s="61"/>
      <c r="Y332" s="61"/>
      <c r="Z332" s="65"/>
      <c r="AA332" s="63"/>
      <c r="AB332" s="64"/>
      <c r="AC332" s="64"/>
      <c r="AD332" s="66"/>
      <c r="AE332" s="64"/>
      <c r="AF332" s="67"/>
      <c r="AG332" s="63"/>
      <c r="AH332" s="63"/>
      <c r="AI332" s="63"/>
      <c r="AJ332" s="63"/>
      <c r="AK332" s="63"/>
      <c r="AL332" s="63"/>
      <c r="AM332" s="96"/>
      <c r="AN332" s="96"/>
      <c r="AO332" s="68"/>
      <c r="AP332" s="63"/>
      <c r="AQ332" s="63"/>
      <c r="AR332" s="63"/>
      <c r="AS332" s="63"/>
      <c r="AT332" s="63"/>
      <c r="AZ332" s="6"/>
      <c r="BB332" s="6"/>
    </row>
    <row r="333" spans="1:54" ht="24.95" customHeight="1">
      <c r="A333" s="58"/>
      <c r="B333" s="59"/>
      <c r="C333" s="60"/>
      <c r="D333" s="64"/>
      <c r="E333" s="61"/>
      <c r="F333" s="62"/>
      <c r="G333" s="64"/>
      <c r="H333" s="64"/>
      <c r="I333" s="65"/>
      <c r="J333" s="65"/>
      <c r="K333" s="65"/>
      <c r="L333" s="65"/>
      <c r="M333" s="65"/>
      <c r="N333" s="63"/>
      <c r="O333" s="63"/>
      <c r="P333" s="63"/>
      <c r="Q333" s="63"/>
      <c r="R333" s="63"/>
      <c r="S333" s="63"/>
      <c r="T333" s="63"/>
      <c r="U333" s="64"/>
      <c r="V333" s="64"/>
      <c r="W333" s="61"/>
      <c r="X333" s="61"/>
      <c r="Y333" s="61"/>
      <c r="Z333" s="65"/>
      <c r="AA333" s="63"/>
      <c r="AB333" s="64"/>
      <c r="AC333" s="64"/>
      <c r="AD333" s="66"/>
      <c r="AE333" s="64"/>
      <c r="AF333" s="67"/>
      <c r="AG333" s="63"/>
      <c r="AH333" s="63"/>
      <c r="AI333" s="63"/>
      <c r="AJ333" s="63"/>
      <c r="AK333" s="63"/>
      <c r="AL333" s="63"/>
      <c r="AM333" s="96"/>
      <c r="AN333" s="96"/>
      <c r="AO333" s="68"/>
      <c r="AP333" s="63"/>
      <c r="AQ333" s="63"/>
      <c r="AR333" s="63"/>
      <c r="AS333" s="63"/>
      <c r="AT333" s="63"/>
      <c r="AZ333" s="6"/>
      <c r="BB333" s="6"/>
    </row>
    <row r="334" spans="1:54" ht="24.95" customHeight="1">
      <c r="A334" s="58"/>
      <c r="B334" s="59"/>
      <c r="C334" s="60"/>
      <c r="D334" s="64"/>
      <c r="E334" s="61"/>
      <c r="F334" s="62"/>
      <c r="G334" s="64"/>
      <c r="H334" s="64"/>
      <c r="I334" s="65"/>
      <c r="J334" s="65"/>
      <c r="K334" s="65"/>
      <c r="L334" s="65"/>
      <c r="M334" s="65"/>
      <c r="N334" s="63"/>
      <c r="O334" s="63"/>
      <c r="P334" s="63"/>
      <c r="Q334" s="63"/>
      <c r="R334" s="63"/>
      <c r="S334" s="63"/>
      <c r="T334" s="63"/>
      <c r="U334" s="64"/>
      <c r="V334" s="64"/>
      <c r="W334" s="61"/>
      <c r="X334" s="61"/>
      <c r="Y334" s="61"/>
      <c r="Z334" s="65"/>
      <c r="AA334" s="63"/>
      <c r="AB334" s="64"/>
      <c r="AC334" s="64"/>
      <c r="AD334" s="66"/>
      <c r="AE334" s="64"/>
      <c r="AF334" s="67"/>
      <c r="AG334" s="63"/>
      <c r="AH334" s="63"/>
      <c r="AI334" s="63"/>
      <c r="AJ334" s="63"/>
      <c r="AK334" s="63"/>
      <c r="AL334" s="63"/>
      <c r="AM334" s="96"/>
      <c r="AN334" s="96"/>
      <c r="AO334" s="68"/>
      <c r="AP334" s="63"/>
      <c r="AQ334" s="63"/>
      <c r="AR334" s="63"/>
      <c r="AS334" s="63"/>
      <c r="AT334" s="63"/>
      <c r="AZ334" s="6"/>
      <c r="BB334" s="6"/>
    </row>
    <row r="335" spans="1:54" ht="24.95" customHeight="1">
      <c r="A335" s="58"/>
      <c r="B335" s="59"/>
      <c r="C335" s="60"/>
      <c r="D335" s="64"/>
      <c r="E335" s="61"/>
      <c r="F335" s="62"/>
      <c r="G335" s="64"/>
      <c r="H335" s="64"/>
      <c r="I335" s="65"/>
      <c r="J335" s="65"/>
      <c r="K335" s="65"/>
      <c r="L335" s="65"/>
      <c r="M335" s="65"/>
      <c r="N335" s="63"/>
      <c r="O335" s="63"/>
      <c r="P335" s="63"/>
      <c r="Q335" s="63"/>
      <c r="R335" s="63"/>
      <c r="S335" s="63"/>
      <c r="T335" s="63"/>
      <c r="U335" s="64"/>
      <c r="V335" s="64"/>
      <c r="W335" s="61"/>
      <c r="X335" s="61"/>
      <c r="Y335" s="61"/>
      <c r="Z335" s="65"/>
      <c r="AA335" s="63"/>
      <c r="AB335" s="64"/>
      <c r="AC335" s="64"/>
      <c r="AD335" s="66"/>
      <c r="AE335" s="64"/>
      <c r="AF335" s="67"/>
      <c r="AG335" s="63"/>
      <c r="AH335" s="63"/>
      <c r="AI335" s="63"/>
      <c r="AJ335" s="63"/>
      <c r="AK335" s="63"/>
      <c r="AL335" s="63"/>
      <c r="AM335" s="96"/>
      <c r="AN335" s="96"/>
      <c r="AO335" s="68"/>
      <c r="AP335" s="63"/>
      <c r="AQ335" s="63"/>
      <c r="AR335" s="63"/>
      <c r="AS335" s="63"/>
      <c r="AT335" s="63"/>
      <c r="AZ335" s="6"/>
      <c r="BB335" s="6"/>
    </row>
    <row r="336" spans="1:54" ht="24.95" customHeight="1">
      <c r="A336" s="58"/>
      <c r="B336" s="59"/>
      <c r="C336" s="60"/>
      <c r="D336" s="64"/>
      <c r="E336" s="61"/>
      <c r="F336" s="62"/>
      <c r="G336" s="64"/>
      <c r="H336" s="64"/>
      <c r="I336" s="65"/>
      <c r="J336" s="65"/>
      <c r="K336" s="65"/>
      <c r="L336" s="65"/>
      <c r="M336" s="65"/>
      <c r="N336" s="63"/>
      <c r="O336" s="63"/>
      <c r="P336" s="63"/>
      <c r="Q336" s="63"/>
      <c r="R336" s="63"/>
      <c r="S336" s="63"/>
      <c r="T336" s="63"/>
      <c r="U336" s="64"/>
      <c r="V336" s="64"/>
      <c r="W336" s="61"/>
      <c r="X336" s="61"/>
      <c r="Y336" s="61"/>
      <c r="Z336" s="65"/>
      <c r="AA336" s="63"/>
      <c r="AB336" s="64"/>
      <c r="AC336" s="64"/>
      <c r="AD336" s="66"/>
      <c r="AE336" s="64"/>
      <c r="AF336" s="67"/>
      <c r="AG336" s="63"/>
      <c r="AH336" s="63"/>
      <c r="AI336" s="63"/>
      <c r="AJ336" s="63"/>
      <c r="AK336" s="63"/>
      <c r="AL336" s="63"/>
      <c r="AM336" s="96"/>
      <c r="AN336" s="96"/>
      <c r="AO336" s="68"/>
      <c r="AP336" s="63"/>
      <c r="AQ336" s="63"/>
      <c r="AR336" s="63"/>
      <c r="AS336" s="63"/>
      <c r="AT336" s="63"/>
      <c r="AZ336" s="6"/>
      <c r="BB336" s="6"/>
    </row>
    <row r="337" spans="1:54" ht="24.95" customHeight="1">
      <c r="A337" s="58"/>
      <c r="B337" s="59"/>
      <c r="C337" s="60"/>
      <c r="D337" s="64"/>
      <c r="E337" s="61"/>
      <c r="F337" s="62"/>
      <c r="G337" s="64"/>
      <c r="H337" s="64"/>
      <c r="I337" s="65"/>
      <c r="J337" s="65"/>
      <c r="K337" s="65"/>
      <c r="L337" s="65"/>
      <c r="M337" s="65"/>
      <c r="N337" s="63"/>
      <c r="O337" s="63"/>
      <c r="P337" s="63"/>
      <c r="Q337" s="63"/>
      <c r="R337" s="63"/>
      <c r="S337" s="63"/>
      <c r="T337" s="63"/>
      <c r="U337" s="64"/>
      <c r="V337" s="64"/>
      <c r="W337" s="61"/>
      <c r="X337" s="61"/>
      <c r="Y337" s="61"/>
      <c r="Z337" s="65"/>
      <c r="AA337" s="63"/>
      <c r="AB337" s="64"/>
      <c r="AC337" s="64"/>
      <c r="AD337" s="66"/>
      <c r="AE337" s="64"/>
      <c r="AF337" s="67"/>
      <c r="AG337" s="63"/>
      <c r="AH337" s="63"/>
      <c r="AI337" s="63"/>
      <c r="AJ337" s="63"/>
      <c r="AK337" s="63"/>
      <c r="AL337" s="63"/>
      <c r="AM337" s="96"/>
      <c r="AN337" s="96"/>
      <c r="AO337" s="68"/>
      <c r="AP337" s="63"/>
      <c r="AQ337" s="63"/>
      <c r="AR337" s="63"/>
      <c r="AS337" s="63"/>
      <c r="AT337" s="63"/>
      <c r="AZ337" s="6"/>
      <c r="BB337" s="6"/>
    </row>
    <row r="338" spans="1:54" ht="24.95" customHeight="1">
      <c r="A338" s="58"/>
      <c r="B338" s="59"/>
      <c r="C338" s="60"/>
      <c r="D338" s="64"/>
      <c r="E338" s="61"/>
      <c r="F338" s="62"/>
      <c r="G338" s="64"/>
      <c r="H338" s="64"/>
      <c r="I338" s="65"/>
      <c r="J338" s="65"/>
      <c r="K338" s="65"/>
      <c r="L338" s="65"/>
      <c r="M338" s="65"/>
      <c r="N338" s="63"/>
      <c r="O338" s="63"/>
      <c r="P338" s="63"/>
      <c r="Q338" s="63"/>
      <c r="R338" s="63"/>
      <c r="S338" s="63"/>
      <c r="T338" s="63"/>
      <c r="U338" s="64"/>
      <c r="V338" s="64"/>
      <c r="W338" s="61"/>
      <c r="X338" s="61"/>
      <c r="Y338" s="61"/>
      <c r="Z338" s="65"/>
      <c r="AA338" s="63"/>
      <c r="AB338" s="64"/>
      <c r="AC338" s="64"/>
      <c r="AD338" s="66"/>
      <c r="AE338" s="64"/>
      <c r="AF338" s="67"/>
      <c r="AG338" s="63"/>
      <c r="AH338" s="63"/>
      <c r="AI338" s="63"/>
      <c r="AJ338" s="63"/>
      <c r="AK338" s="63"/>
      <c r="AL338" s="63"/>
      <c r="AM338" s="96"/>
      <c r="AN338" s="96"/>
      <c r="AO338" s="68"/>
      <c r="AP338" s="63"/>
      <c r="AQ338" s="63"/>
      <c r="AR338" s="63"/>
      <c r="AS338" s="63"/>
      <c r="AT338" s="63"/>
      <c r="AZ338" s="6"/>
      <c r="BB338" s="6"/>
    </row>
    <row r="339" spans="1:54" ht="24.95" customHeight="1">
      <c r="A339" s="58"/>
      <c r="B339" s="59"/>
      <c r="C339" s="60"/>
      <c r="D339" s="64"/>
      <c r="E339" s="61"/>
      <c r="F339" s="62"/>
      <c r="G339" s="64"/>
      <c r="H339" s="64"/>
      <c r="I339" s="65"/>
      <c r="J339" s="65"/>
      <c r="K339" s="65"/>
      <c r="L339" s="65"/>
      <c r="M339" s="65"/>
      <c r="N339" s="63"/>
      <c r="O339" s="63"/>
      <c r="P339" s="63"/>
      <c r="Q339" s="63"/>
      <c r="R339" s="63"/>
      <c r="S339" s="63"/>
      <c r="T339" s="63"/>
      <c r="U339" s="64"/>
      <c r="V339" s="64"/>
      <c r="W339" s="61"/>
      <c r="X339" s="61"/>
      <c r="Y339" s="61"/>
      <c r="Z339" s="65"/>
      <c r="AA339" s="63"/>
      <c r="AB339" s="64"/>
      <c r="AC339" s="64"/>
      <c r="AD339" s="66"/>
      <c r="AE339" s="64"/>
      <c r="AF339" s="67"/>
      <c r="AG339" s="63"/>
      <c r="AH339" s="63"/>
      <c r="AI339" s="63"/>
      <c r="AJ339" s="63"/>
      <c r="AK339" s="63"/>
      <c r="AL339" s="63"/>
      <c r="AM339" s="96"/>
      <c r="AN339" s="96"/>
      <c r="AO339" s="68"/>
      <c r="AP339" s="63"/>
      <c r="AQ339" s="63"/>
      <c r="AR339" s="63"/>
      <c r="AS339" s="63"/>
      <c r="AT339" s="63"/>
      <c r="AZ339" s="6"/>
      <c r="BB339" s="6"/>
    </row>
    <row r="340" spans="1:54">
      <c r="A340" s="58"/>
      <c r="B340" s="59"/>
      <c r="C340" s="60"/>
      <c r="D340" s="64"/>
      <c r="E340" s="61"/>
      <c r="F340" s="62"/>
      <c r="G340" s="64"/>
      <c r="H340" s="64"/>
      <c r="I340" s="65"/>
      <c r="J340" s="65"/>
      <c r="K340" s="65"/>
      <c r="L340" s="65"/>
      <c r="M340" s="65"/>
      <c r="N340" s="63"/>
      <c r="O340" s="63"/>
      <c r="P340" s="63"/>
      <c r="Q340" s="63"/>
      <c r="R340" s="63"/>
      <c r="S340" s="63"/>
      <c r="T340" s="63"/>
      <c r="U340" s="64"/>
      <c r="V340" s="64"/>
      <c r="W340" s="61"/>
      <c r="X340" s="61"/>
      <c r="Y340" s="61"/>
      <c r="Z340" s="65"/>
      <c r="AA340" s="63"/>
      <c r="AB340" s="64"/>
      <c r="AC340" s="64"/>
      <c r="AD340" s="66"/>
      <c r="AE340" s="64"/>
      <c r="AF340" s="67"/>
      <c r="AG340" s="63"/>
      <c r="AH340" s="63"/>
      <c r="AI340" s="63"/>
      <c r="AJ340" s="63"/>
      <c r="AK340" s="63"/>
      <c r="AL340" s="63"/>
      <c r="AM340" s="96"/>
      <c r="AN340" s="96"/>
      <c r="AO340" s="68"/>
      <c r="AP340" s="63"/>
      <c r="AQ340" s="63"/>
      <c r="AR340" s="63"/>
      <c r="AS340" s="63"/>
      <c r="AT340" s="63"/>
    </row>
    <row r="341" spans="1:54">
      <c r="A341" s="58"/>
      <c r="B341" s="59"/>
      <c r="C341" s="60"/>
      <c r="D341" s="64"/>
      <c r="E341" s="61"/>
      <c r="F341" s="62"/>
      <c r="G341" s="64"/>
      <c r="H341" s="64"/>
      <c r="I341" s="65"/>
      <c r="J341" s="65"/>
      <c r="K341" s="65"/>
      <c r="L341" s="65"/>
      <c r="M341" s="65"/>
      <c r="N341" s="63"/>
      <c r="O341" s="63"/>
      <c r="P341" s="63"/>
      <c r="Q341" s="63"/>
      <c r="R341" s="63"/>
      <c r="S341" s="63"/>
      <c r="T341" s="63"/>
      <c r="U341" s="64"/>
      <c r="V341" s="64"/>
      <c r="W341" s="61"/>
      <c r="X341" s="61"/>
      <c r="Y341" s="61"/>
      <c r="Z341" s="65"/>
      <c r="AA341" s="63"/>
      <c r="AB341" s="64"/>
      <c r="AC341" s="64"/>
      <c r="AD341" s="66"/>
      <c r="AE341" s="64"/>
      <c r="AF341" s="67"/>
      <c r="AG341" s="63"/>
      <c r="AH341" s="63"/>
      <c r="AI341" s="63"/>
      <c r="AJ341" s="63"/>
      <c r="AK341" s="63"/>
      <c r="AL341" s="63"/>
      <c r="AM341" s="96"/>
      <c r="AN341" s="96"/>
      <c r="AO341" s="68"/>
      <c r="AP341" s="63"/>
      <c r="AQ341" s="63"/>
      <c r="AR341" s="63"/>
      <c r="AS341" s="63"/>
      <c r="AT341" s="63"/>
    </row>
    <row r="342" spans="1:54">
      <c r="A342" s="58"/>
      <c r="B342" s="59"/>
      <c r="C342" s="60"/>
      <c r="D342" s="64"/>
      <c r="E342" s="61"/>
      <c r="F342" s="62"/>
      <c r="G342" s="64"/>
      <c r="H342" s="64"/>
      <c r="I342" s="65"/>
      <c r="J342" s="65"/>
      <c r="K342" s="65"/>
      <c r="L342" s="65"/>
      <c r="M342" s="65"/>
      <c r="N342" s="63"/>
      <c r="O342" s="63"/>
      <c r="P342" s="63"/>
      <c r="Q342" s="63"/>
      <c r="R342" s="63"/>
      <c r="S342" s="63"/>
      <c r="T342" s="63"/>
      <c r="U342" s="64"/>
      <c r="V342" s="64"/>
      <c r="W342" s="61"/>
      <c r="X342" s="61"/>
      <c r="Y342" s="61"/>
      <c r="Z342" s="65"/>
      <c r="AA342" s="63"/>
      <c r="AB342" s="64"/>
      <c r="AC342" s="64"/>
      <c r="AD342" s="66"/>
      <c r="AE342" s="64"/>
      <c r="AF342" s="67"/>
      <c r="AG342" s="63"/>
      <c r="AH342" s="63"/>
      <c r="AI342" s="63"/>
      <c r="AJ342" s="63"/>
      <c r="AK342" s="63"/>
      <c r="AL342" s="63"/>
      <c r="AM342" s="96"/>
      <c r="AN342" s="96"/>
      <c r="AO342" s="68"/>
      <c r="AP342" s="63"/>
      <c r="AQ342" s="63"/>
      <c r="AR342" s="63"/>
      <c r="AS342" s="63"/>
      <c r="AT342" s="63"/>
    </row>
    <row r="343" spans="1:54">
      <c r="A343" s="58"/>
      <c r="B343" s="59"/>
      <c r="C343" s="60"/>
      <c r="D343" s="64"/>
      <c r="E343" s="61"/>
      <c r="F343" s="62"/>
      <c r="G343" s="64"/>
      <c r="H343" s="64"/>
      <c r="I343" s="65"/>
      <c r="J343" s="65"/>
      <c r="K343" s="65"/>
      <c r="L343" s="65"/>
      <c r="M343" s="65"/>
      <c r="N343" s="63"/>
      <c r="O343" s="63"/>
      <c r="P343" s="63"/>
      <c r="Q343" s="63"/>
      <c r="R343" s="63"/>
      <c r="S343" s="63"/>
      <c r="T343" s="63"/>
      <c r="U343" s="64"/>
      <c r="V343" s="64"/>
      <c r="W343" s="61"/>
      <c r="X343" s="61"/>
      <c r="Y343" s="61"/>
      <c r="Z343" s="65"/>
      <c r="AA343" s="63"/>
      <c r="AB343" s="64"/>
      <c r="AC343" s="64"/>
      <c r="AD343" s="66"/>
      <c r="AE343" s="64"/>
      <c r="AF343" s="67"/>
      <c r="AG343" s="63"/>
      <c r="AH343" s="63"/>
      <c r="AI343" s="63"/>
      <c r="AJ343" s="63"/>
      <c r="AK343" s="63"/>
      <c r="AL343" s="63"/>
      <c r="AM343" s="96"/>
      <c r="AN343" s="96"/>
      <c r="AO343" s="68"/>
      <c r="AP343" s="63"/>
      <c r="AQ343" s="63"/>
      <c r="AR343" s="63"/>
      <c r="AS343" s="63"/>
      <c r="AT343" s="63"/>
    </row>
    <row r="344" spans="1:54">
      <c r="A344" s="58"/>
      <c r="B344" s="59"/>
      <c r="C344" s="60"/>
      <c r="D344" s="64"/>
      <c r="E344" s="61"/>
      <c r="F344" s="62"/>
      <c r="G344" s="64"/>
      <c r="H344" s="64"/>
      <c r="I344" s="65"/>
      <c r="J344" s="65"/>
      <c r="K344" s="65"/>
      <c r="L344" s="65"/>
      <c r="M344" s="65"/>
      <c r="N344" s="63"/>
      <c r="O344" s="63"/>
      <c r="P344" s="63"/>
      <c r="Q344" s="63"/>
      <c r="R344" s="63"/>
      <c r="S344" s="63"/>
      <c r="T344" s="63"/>
      <c r="U344" s="64"/>
      <c r="V344" s="64"/>
      <c r="W344" s="61"/>
      <c r="X344" s="61"/>
      <c r="Y344" s="61"/>
      <c r="Z344" s="65"/>
      <c r="AA344" s="63"/>
      <c r="AB344" s="64"/>
      <c r="AC344" s="64"/>
      <c r="AD344" s="66"/>
      <c r="AE344" s="64"/>
      <c r="AF344" s="67"/>
      <c r="AG344" s="63"/>
      <c r="AH344" s="63"/>
      <c r="AI344" s="63"/>
      <c r="AJ344" s="63"/>
      <c r="AK344" s="63"/>
      <c r="AL344" s="63"/>
      <c r="AM344" s="96"/>
      <c r="AN344" s="96"/>
      <c r="AO344" s="68"/>
      <c r="AP344" s="63"/>
      <c r="AQ344" s="63"/>
      <c r="AR344" s="63"/>
      <c r="AS344" s="63"/>
      <c r="AT344" s="63"/>
    </row>
    <row r="345" spans="1:54">
      <c r="A345" s="58"/>
      <c r="B345" s="59"/>
      <c r="C345" s="60"/>
      <c r="D345" s="64"/>
      <c r="E345" s="61"/>
      <c r="F345" s="62"/>
      <c r="G345" s="64"/>
      <c r="H345" s="64"/>
      <c r="I345" s="65"/>
      <c r="J345" s="65"/>
      <c r="K345" s="65"/>
      <c r="L345" s="65"/>
      <c r="M345" s="65"/>
      <c r="N345" s="63"/>
      <c r="O345" s="63"/>
      <c r="P345" s="63"/>
      <c r="Q345" s="63"/>
      <c r="R345" s="63"/>
      <c r="S345" s="63"/>
      <c r="T345" s="63"/>
      <c r="U345" s="64"/>
      <c r="V345" s="64"/>
      <c r="W345" s="61"/>
      <c r="X345" s="61"/>
      <c r="Y345" s="61"/>
      <c r="Z345" s="65"/>
      <c r="AA345" s="63"/>
      <c r="AB345" s="64"/>
      <c r="AC345" s="64"/>
      <c r="AD345" s="66"/>
      <c r="AE345" s="64"/>
      <c r="AF345" s="67"/>
      <c r="AG345" s="63"/>
      <c r="AH345" s="63"/>
      <c r="AI345" s="63"/>
      <c r="AJ345" s="63"/>
      <c r="AK345" s="63"/>
      <c r="AL345" s="63"/>
      <c r="AM345" s="96"/>
      <c r="AN345" s="96"/>
      <c r="AO345" s="68"/>
      <c r="AP345" s="63"/>
      <c r="AQ345" s="63"/>
      <c r="AR345" s="63"/>
      <c r="AS345" s="63"/>
      <c r="AT345" s="63"/>
    </row>
    <row r="346" spans="1:54">
      <c r="A346" s="58"/>
      <c r="B346" s="59"/>
      <c r="C346" s="60"/>
      <c r="D346" s="64"/>
      <c r="E346" s="61"/>
      <c r="F346" s="62"/>
      <c r="G346" s="64"/>
      <c r="H346" s="64"/>
      <c r="I346" s="65"/>
      <c r="J346" s="65"/>
      <c r="K346" s="65"/>
      <c r="L346" s="65"/>
      <c r="M346" s="65"/>
      <c r="N346" s="63"/>
      <c r="O346" s="63"/>
      <c r="P346" s="63"/>
      <c r="Q346" s="63"/>
      <c r="R346" s="63"/>
      <c r="S346" s="63"/>
      <c r="T346" s="63"/>
      <c r="U346" s="64"/>
      <c r="V346" s="64"/>
      <c r="W346" s="61"/>
      <c r="X346" s="61"/>
      <c r="Y346" s="61"/>
      <c r="Z346" s="65"/>
      <c r="AA346" s="63"/>
      <c r="AB346" s="64"/>
      <c r="AC346" s="64"/>
      <c r="AD346" s="66"/>
      <c r="AE346" s="64"/>
      <c r="AF346" s="67"/>
      <c r="AG346" s="63"/>
      <c r="AH346" s="63"/>
      <c r="AI346" s="63"/>
      <c r="AJ346" s="63"/>
      <c r="AK346" s="63"/>
      <c r="AL346" s="63"/>
      <c r="AM346" s="96"/>
      <c r="AN346" s="96"/>
      <c r="AO346" s="68"/>
      <c r="AP346" s="63"/>
      <c r="AQ346" s="63"/>
      <c r="AR346" s="63"/>
      <c r="AS346" s="63"/>
      <c r="AT346" s="63"/>
    </row>
    <row r="347" spans="1:54">
      <c r="A347" s="58"/>
      <c r="B347" s="59"/>
      <c r="C347" s="60"/>
      <c r="D347" s="64"/>
      <c r="E347" s="61"/>
      <c r="F347" s="62"/>
      <c r="G347" s="64"/>
      <c r="H347" s="64"/>
      <c r="I347" s="65"/>
      <c r="J347" s="65"/>
      <c r="K347" s="65"/>
      <c r="L347" s="65"/>
      <c r="M347" s="65"/>
      <c r="N347" s="63"/>
      <c r="O347" s="63"/>
      <c r="P347" s="63"/>
      <c r="Q347" s="63"/>
      <c r="R347" s="63"/>
      <c r="S347" s="63"/>
      <c r="T347" s="63"/>
      <c r="U347" s="64"/>
      <c r="V347" s="64"/>
      <c r="W347" s="61"/>
      <c r="X347" s="61"/>
      <c r="Y347" s="61"/>
      <c r="Z347" s="65"/>
      <c r="AA347" s="63"/>
      <c r="AB347" s="64"/>
      <c r="AC347" s="64"/>
      <c r="AD347" s="66"/>
      <c r="AE347" s="64"/>
      <c r="AF347" s="67"/>
      <c r="AG347" s="63"/>
      <c r="AH347" s="63"/>
      <c r="AI347" s="63"/>
      <c r="AJ347" s="63"/>
      <c r="AK347" s="63"/>
      <c r="AL347" s="63"/>
      <c r="AM347" s="96"/>
      <c r="AN347" s="96"/>
      <c r="AO347" s="68"/>
      <c r="AP347" s="63"/>
      <c r="AQ347" s="63"/>
      <c r="AR347" s="63"/>
      <c r="AS347" s="63"/>
      <c r="AT347" s="63"/>
    </row>
    <row r="348" spans="1:54">
      <c r="A348" s="58"/>
      <c r="B348" s="59"/>
      <c r="C348" s="60"/>
      <c r="D348" s="64"/>
      <c r="E348" s="61"/>
      <c r="F348" s="62"/>
      <c r="G348" s="64"/>
      <c r="H348" s="64"/>
      <c r="I348" s="65"/>
      <c r="J348" s="65"/>
      <c r="K348" s="65"/>
      <c r="L348" s="65"/>
      <c r="M348" s="65"/>
      <c r="N348" s="63"/>
      <c r="O348" s="63"/>
      <c r="P348" s="63"/>
      <c r="Q348" s="63"/>
      <c r="R348" s="63"/>
      <c r="S348" s="63"/>
      <c r="T348" s="63"/>
      <c r="U348" s="64"/>
      <c r="V348" s="64"/>
      <c r="W348" s="61"/>
      <c r="X348" s="61"/>
      <c r="Y348" s="61"/>
      <c r="Z348" s="65"/>
      <c r="AA348" s="63"/>
      <c r="AB348" s="64"/>
      <c r="AC348" s="64"/>
      <c r="AD348" s="66"/>
      <c r="AE348" s="64"/>
      <c r="AF348" s="67"/>
      <c r="AG348" s="63"/>
      <c r="AH348" s="63"/>
      <c r="AI348" s="63"/>
      <c r="AJ348" s="63"/>
      <c r="AK348" s="63"/>
      <c r="AL348" s="63"/>
      <c r="AM348" s="96"/>
      <c r="AN348" s="96"/>
      <c r="AO348" s="68"/>
      <c r="AP348" s="63"/>
      <c r="AQ348" s="63"/>
      <c r="AR348" s="63"/>
      <c r="AS348" s="63"/>
      <c r="AT348" s="63"/>
    </row>
    <row r="349" spans="1:54">
      <c r="A349" s="58"/>
      <c r="B349" s="59"/>
      <c r="C349" s="60"/>
      <c r="D349" s="64"/>
      <c r="E349" s="61"/>
      <c r="F349" s="62"/>
      <c r="G349" s="64"/>
      <c r="H349" s="64"/>
      <c r="I349" s="65"/>
      <c r="J349" s="65"/>
      <c r="K349" s="65"/>
      <c r="L349" s="65"/>
      <c r="M349" s="65"/>
      <c r="N349" s="63"/>
      <c r="O349" s="63"/>
      <c r="P349" s="63"/>
      <c r="Q349" s="63"/>
      <c r="R349" s="63"/>
      <c r="S349" s="63"/>
      <c r="T349" s="63"/>
      <c r="U349" s="64"/>
      <c r="V349" s="64"/>
      <c r="W349" s="61"/>
      <c r="X349" s="61"/>
      <c r="Y349" s="61"/>
      <c r="Z349" s="65"/>
      <c r="AA349" s="63"/>
      <c r="AB349" s="64"/>
      <c r="AC349" s="64"/>
      <c r="AD349" s="66"/>
      <c r="AE349" s="64"/>
      <c r="AF349" s="67"/>
      <c r="AG349" s="63"/>
      <c r="AH349" s="63"/>
      <c r="AI349" s="63"/>
      <c r="AJ349" s="63"/>
      <c r="AK349" s="63"/>
      <c r="AL349" s="63"/>
      <c r="AM349" s="96"/>
      <c r="AN349" s="96"/>
      <c r="AO349" s="68"/>
      <c r="AP349" s="63"/>
      <c r="AQ349" s="63"/>
      <c r="AR349" s="63"/>
      <c r="AS349" s="63"/>
      <c r="AT349" s="63"/>
    </row>
    <row r="350" spans="1:54">
      <c r="A350" s="58"/>
      <c r="B350" s="59"/>
      <c r="C350" s="60"/>
      <c r="D350" s="64"/>
      <c r="E350" s="61"/>
      <c r="F350" s="62"/>
      <c r="G350" s="64"/>
      <c r="H350" s="64"/>
      <c r="I350" s="65"/>
      <c r="J350" s="65"/>
      <c r="K350" s="65"/>
      <c r="L350" s="65"/>
      <c r="M350" s="65"/>
      <c r="N350" s="63"/>
      <c r="O350" s="63"/>
      <c r="P350" s="63"/>
      <c r="Q350" s="63"/>
      <c r="R350" s="63"/>
      <c r="S350" s="63"/>
      <c r="T350" s="63"/>
      <c r="U350" s="64"/>
      <c r="V350" s="64"/>
      <c r="W350" s="61"/>
      <c r="X350" s="61"/>
      <c r="Y350" s="61"/>
      <c r="Z350" s="65"/>
      <c r="AA350" s="63"/>
      <c r="AB350" s="64"/>
      <c r="AC350" s="64"/>
      <c r="AD350" s="66"/>
      <c r="AE350" s="64"/>
      <c r="AF350" s="67"/>
      <c r="AG350" s="63"/>
      <c r="AH350" s="63"/>
      <c r="AI350" s="63"/>
      <c r="AJ350" s="63"/>
      <c r="AK350" s="63"/>
      <c r="AL350" s="63"/>
      <c r="AM350" s="96"/>
      <c r="AN350" s="96"/>
      <c r="AO350" s="68"/>
      <c r="AP350" s="63"/>
      <c r="AQ350" s="63"/>
      <c r="AR350" s="63"/>
      <c r="AS350" s="63"/>
    </row>
    <row r="351" spans="1:54">
      <c r="A351" s="58"/>
      <c r="B351" s="59"/>
      <c r="C351" s="60"/>
      <c r="D351" s="64"/>
      <c r="E351" s="61"/>
      <c r="F351" s="62"/>
      <c r="G351" s="64"/>
      <c r="H351" s="64"/>
      <c r="I351" s="65"/>
      <c r="J351" s="65"/>
      <c r="K351" s="65"/>
      <c r="L351" s="65"/>
      <c r="M351" s="65"/>
      <c r="N351" s="63"/>
      <c r="O351" s="63"/>
      <c r="P351" s="63"/>
      <c r="Q351" s="63"/>
      <c r="R351" s="63"/>
      <c r="S351" s="63"/>
      <c r="T351" s="63"/>
      <c r="U351" s="64"/>
      <c r="V351" s="64"/>
      <c r="W351" s="61"/>
      <c r="X351" s="61"/>
      <c r="Y351" s="61"/>
      <c r="Z351" s="65"/>
      <c r="AA351" s="63"/>
      <c r="AB351" s="64"/>
      <c r="AC351" s="64"/>
      <c r="AD351" s="66"/>
      <c r="AE351" s="64"/>
      <c r="AF351" s="67"/>
      <c r="AG351" s="63"/>
      <c r="AH351" s="63"/>
      <c r="AI351" s="63"/>
      <c r="AJ351" s="63"/>
      <c r="AK351" s="63"/>
      <c r="AL351" s="63"/>
      <c r="AM351" s="96"/>
      <c r="AN351" s="96"/>
      <c r="AO351" s="68"/>
      <c r="AP351" s="63"/>
      <c r="AQ351" s="63"/>
      <c r="AR351" s="63"/>
      <c r="AS351" s="63"/>
    </row>
    <row r="352" spans="1:54">
      <c r="A352" s="58"/>
      <c r="B352" s="59"/>
      <c r="C352" s="60"/>
      <c r="D352" s="64"/>
      <c r="E352" s="61"/>
      <c r="F352" s="62"/>
      <c r="G352" s="64"/>
      <c r="H352" s="64"/>
      <c r="I352" s="65"/>
      <c r="J352" s="65"/>
      <c r="K352" s="65"/>
      <c r="L352" s="65"/>
      <c r="M352" s="65"/>
      <c r="N352" s="63"/>
      <c r="O352" s="63"/>
      <c r="P352" s="63"/>
      <c r="Q352" s="63"/>
      <c r="R352" s="63"/>
      <c r="S352" s="63"/>
      <c r="T352" s="63"/>
      <c r="U352" s="64"/>
      <c r="V352" s="64"/>
      <c r="W352" s="61"/>
      <c r="X352" s="61"/>
      <c r="Y352" s="61"/>
      <c r="Z352" s="65"/>
      <c r="AA352" s="63"/>
      <c r="AB352" s="64"/>
      <c r="AC352" s="64"/>
      <c r="AD352" s="66"/>
      <c r="AE352" s="64"/>
      <c r="AF352" s="67"/>
      <c r="AG352" s="63"/>
      <c r="AH352" s="63"/>
      <c r="AI352" s="63"/>
      <c r="AJ352" s="63"/>
      <c r="AK352" s="63"/>
      <c r="AL352" s="63"/>
      <c r="AM352" s="96"/>
      <c r="AN352" s="96"/>
      <c r="AO352" s="68"/>
      <c r="AP352" s="63"/>
      <c r="AQ352" s="63"/>
      <c r="AR352" s="63"/>
      <c r="AS352" s="63"/>
    </row>
    <row r="353" spans="17:17">
      <c r="Q353" s="63"/>
    </row>
  </sheetData>
  <sheetProtection algorithmName="SHA-512" hashValue="aRXjAtj/buTeygJCNdLVKVUAhoQOGeQE/b7AojjiMNspmPm5Vn2+KKLGFdPEskkt+wWd0Xbo+3HnUcr+2UQAAw==" saltValue="/BhFjlOaZxITVxnDQGhcIw==" spinCount="100000" sheet="1" objects="1" scenarios="1"/>
  <dataConsolidate/>
  <mergeCells count="7">
    <mergeCell ref="AW10:AX12"/>
    <mergeCell ref="AV2:AX2"/>
    <mergeCell ref="AW3:AX4"/>
    <mergeCell ref="AU5:AU6"/>
    <mergeCell ref="AV5:AV6"/>
    <mergeCell ref="AW5:AX6"/>
    <mergeCell ref="AW7:AX9"/>
  </mergeCells>
  <conditionalFormatting sqref="A4 A44 B54:C54 A6 A8 A10 A12 A14 A16 A18:A19 A21 A23 A25 A27 A29 A31 A33 A35 A37 A39 A41:A42 A46:A47 A49:A50 A52:A53 A55:A56 A58 A60 A62 A64 A66 A68 A70 A72 A74 A76 A78 A80 A82 A84 A86 A88 A90 A92 A94 A97 A99 A101 A103 A105 A107 A109 A111 K19:T54 B5:C37 U19:V21 Q176:Q353 R176:R352 A113 A115 A117 A119 A121 A123 A125 A127 A129 A131 A133 A135 A137 A139 A141 A143 A145 A147 A149 A151 A153 A155 A157 A159 A161 A163 A165 A167 A169:A170 A172 A174 A176 U176:V352 J176:P352 K56:T95 AT170:AT349 B56:C104 J3:J95 J96:V175 B106:C352 AH169:AS352 AH2 I3:I352 H4:H5 H7:H352 V22:V95 U24:U95 K3:V18 Z55:Z352 Z3:Z53 G3:G352 B39:C52 C38 W3:X352 F106:F352 F56:F104 F5:F52 F54 A2:D2 D4:D352 AA2:AG352 E2:E352 AH3:AJ3 AO3:AT3 AH4:AT168">
    <cfRule type="expression" dxfId="151" priority="137">
      <formula>MOD(ROW(),2)=0</formula>
    </cfRule>
    <cfRule type="expression" dxfId="150" priority="138">
      <formula>MOD(COLUMN(),2)=0</formula>
    </cfRule>
  </conditionalFormatting>
  <conditionalFormatting sqref="AU4">
    <cfRule type="expression" dxfId="149" priority="135">
      <formula>MOD(ROW(),2)=0</formula>
    </cfRule>
    <cfRule type="expression" dxfId="148" priority="136">
      <formula>MOD(COLUMN(),2)=0</formula>
    </cfRule>
  </conditionalFormatting>
  <conditionalFormatting sqref="A1">
    <cfRule type="duplicateValues" dxfId="147" priority="134"/>
  </conditionalFormatting>
  <conditionalFormatting sqref="C9">
    <cfRule type="duplicateValues" dxfId="146" priority="126"/>
  </conditionalFormatting>
  <conditionalFormatting sqref="B9">
    <cfRule type="duplicateValues" dxfId="145" priority="127"/>
  </conditionalFormatting>
  <conditionalFormatting sqref="B9">
    <cfRule type="duplicateValues" dxfId="144" priority="128"/>
  </conditionalFormatting>
  <conditionalFormatting sqref="B9">
    <cfRule type="duplicateValues" dxfId="143" priority="129"/>
  </conditionalFormatting>
  <conditionalFormatting sqref="B9">
    <cfRule type="duplicateValues" dxfId="142" priority="130"/>
  </conditionalFormatting>
  <conditionalFormatting sqref="C9">
    <cfRule type="duplicateValues" dxfId="141" priority="131"/>
  </conditionalFormatting>
  <conditionalFormatting sqref="B9">
    <cfRule type="duplicateValues" dxfId="140" priority="132"/>
  </conditionalFormatting>
  <conditionalFormatting sqref="C9">
    <cfRule type="duplicateValues" dxfId="139" priority="133"/>
  </conditionalFormatting>
  <conditionalFormatting sqref="AJ2 AT2">
    <cfRule type="expression" dxfId="138" priority="124">
      <formula>MOD(ROW(),2)=0</formula>
    </cfRule>
    <cfRule type="expression" dxfId="137" priority="125">
      <formula>MOD(COLUMN(),2)=0</formula>
    </cfRule>
  </conditionalFormatting>
  <conditionalFormatting sqref="C353:C1048576 C1:C2">
    <cfRule type="duplicateValues" dxfId="136" priority="139"/>
  </conditionalFormatting>
  <conditionalFormatting sqref="B353:B1048576 B1:B2 B5:B13 B16:B20">
    <cfRule type="duplicateValues" dxfId="135" priority="140"/>
  </conditionalFormatting>
  <conditionalFormatting sqref="C19 C16 C5 C7 C11">
    <cfRule type="duplicateValues" dxfId="134" priority="141"/>
  </conditionalFormatting>
  <conditionalFormatting sqref="AI2">
    <cfRule type="expression" dxfId="133" priority="122">
      <formula>MOD(ROW(),2)=0</formula>
    </cfRule>
    <cfRule type="expression" dxfId="132" priority="123">
      <formula>MOD(COLUMN(),2)=0</formula>
    </cfRule>
  </conditionalFormatting>
  <conditionalFormatting sqref="F1">
    <cfRule type="duplicateValues" dxfId="131" priority="121"/>
  </conditionalFormatting>
  <conditionalFormatting sqref="F2">
    <cfRule type="expression" dxfId="130" priority="119">
      <formula>MOD(ROW(),2)=0</formula>
    </cfRule>
    <cfRule type="expression" dxfId="129" priority="120">
      <formula>MOD(COLUMN(),2)=0</formula>
    </cfRule>
  </conditionalFormatting>
  <conditionalFormatting sqref="AN2:AS2">
    <cfRule type="expression" dxfId="128" priority="117">
      <formula>MOD(ROW(),2)=0</formula>
    </cfRule>
    <cfRule type="expression" dxfId="127" priority="118">
      <formula>MOD(COLUMN(),2)=0</formula>
    </cfRule>
  </conditionalFormatting>
  <conditionalFormatting sqref="AM2">
    <cfRule type="expression" dxfId="126" priority="115">
      <formula>MOD(ROW(),2)=0</formula>
    </cfRule>
    <cfRule type="expression" dxfId="125" priority="116">
      <formula>MOD(COLUMN(),2)=0</formula>
    </cfRule>
  </conditionalFormatting>
  <conditionalFormatting sqref="O2:R2 Z2">
    <cfRule type="expression" dxfId="124" priority="113">
      <formula>MOD(ROW(),2)=0</formula>
    </cfRule>
    <cfRule type="expression" dxfId="123" priority="114">
      <formula>MOD(COLUMN(),2)=0</formula>
    </cfRule>
  </conditionalFormatting>
  <conditionalFormatting sqref="A3:C3 B19:C19 A43 A45 A5:C5 A7:C7 A9:C9 A11:C11 A13:C13 A15 A17:C17 A20 A22 A24 A26 A28 A30 A32 A34 A36 A38 A40 A48 A51 A54 A57 A59 A61 A63 A65 A67 A69 A71 A73 A75 A77 A79 A81 A83 A85 A87 A89 A91 A93 A98 A100 A102 A104 A106 A108 A110 A112 A114 A116 A118 A120 A122 A124 A126 A128 A130 A132 A134 A136 A138 A140 A142 A144 A146 A148 A150 A152 A154 A156 A158 A160 A162 A164 A166 A168 A95:A96 A171 A173 A175 A177">
    <cfRule type="expression" dxfId="122" priority="106">
      <formula>MOD(ROW(),2)=0</formula>
    </cfRule>
    <cfRule type="expression" dxfId="121" priority="107">
      <formula>MOD(COLUMN(),2)=0</formula>
    </cfRule>
  </conditionalFormatting>
  <conditionalFormatting sqref="C19 C17 C3 C5 C7 C9 C11 C13">
    <cfRule type="duplicateValues" dxfId="120" priority="108"/>
  </conditionalFormatting>
  <conditionalFormatting sqref="B19 B17 B3 B5 B7 B9 B11 B13">
    <cfRule type="duplicateValues" dxfId="119" priority="109"/>
  </conditionalFormatting>
  <conditionalFormatting sqref="B17">
    <cfRule type="duplicateValues" dxfId="118" priority="110"/>
  </conditionalFormatting>
  <conditionalFormatting sqref="B17">
    <cfRule type="duplicateValues" dxfId="117" priority="111"/>
  </conditionalFormatting>
  <conditionalFormatting sqref="C17">
    <cfRule type="duplicateValues" dxfId="116" priority="112"/>
  </conditionalFormatting>
  <conditionalFormatting sqref="B3:C3 B5:C5 B7:C7 B9:C9 B11:C11 B13:C13 B17:C17 B19:C19">
    <cfRule type="expression" dxfId="115" priority="98">
      <formula>MOD(ROW(),2)=0</formula>
    </cfRule>
    <cfRule type="expression" dxfId="114" priority="99">
      <formula>MOD(COLUMN(),2)=0</formula>
    </cfRule>
  </conditionalFormatting>
  <conditionalFormatting sqref="B17">
    <cfRule type="duplicateValues" dxfId="113" priority="100"/>
  </conditionalFormatting>
  <conditionalFormatting sqref="B17">
    <cfRule type="duplicateValues" dxfId="112" priority="101"/>
  </conditionalFormatting>
  <conditionalFormatting sqref="B17">
    <cfRule type="duplicateValues" dxfId="111" priority="102"/>
  </conditionalFormatting>
  <conditionalFormatting sqref="C17">
    <cfRule type="duplicateValues" dxfId="110" priority="103"/>
  </conditionalFormatting>
  <conditionalFormatting sqref="B17">
    <cfRule type="duplicateValues" dxfId="109" priority="104"/>
  </conditionalFormatting>
  <conditionalFormatting sqref="C17">
    <cfRule type="duplicateValues" dxfId="108" priority="105"/>
  </conditionalFormatting>
  <conditionalFormatting sqref="C17">
    <cfRule type="duplicateValues" dxfId="107" priority="95"/>
  </conditionalFormatting>
  <conditionalFormatting sqref="C17">
    <cfRule type="duplicateValues" dxfId="106" priority="96"/>
  </conditionalFormatting>
  <conditionalFormatting sqref="C17">
    <cfRule type="duplicateValues" dxfId="105" priority="97"/>
  </conditionalFormatting>
  <conditionalFormatting sqref="F3 F5 F7 F9 F11 F13 F17 F19">
    <cfRule type="expression" dxfId="104" priority="93">
      <formula>MOD(ROW(),2)=0</formula>
    </cfRule>
    <cfRule type="expression" dxfId="103" priority="94">
      <formula>MOD(COLUMN(),2)=0</formula>
    </cfRule>
  </conditionalFormatting>
  <conditionalFormatting sqref="B4:C4 B6:C6 B8:C8 B10:C10 B12:C12 B16:C16 B18:C18 B20:C20">
    <cfRule type="expression" dxfId="102" priority="86">
      <formula>MOD(ROW(),2)=0</formula>
    </cfRule>
    <cfRule type="expression" dxfId="101" priority="87">
      <formula>MOD(COLUMN(),2)=0</formula>
    </cfRule>
  </conditionalFormatting>
  <conditionalFormatting sqref="C20 C16 C4 C6 C8 C10 C12 C18">
    <cfRule type="duplicateValues" dxfId="100" priority="88"/>
  </conditionalFormatting>
  <conditionalFormatting sqref="B20 B16 B4 B6 B8 B10 B12 B18">
    <cfRule type="duplicateValues" dxfId="99" priority="89"/>
  </conditionalFormatting>
  <conditionalFormatting sqref="B16">
    <cfRule type="duplicateValues" dxfId="98" priority="90"/>
  </conditionalFormatting>
  <conditionalFormatting sqref="B16">
    <cfRule type="duplicateValues" dxfId="97" priority="91"/>
  </conditionalFormatting>
  <conditionalFormatting sqref="C16">
    <cfRule type="duplicateValues" dxfId="96" priority="92"/>
  </conditionalFormatting>
  <conditionalFormatting sqref="B4:C4 B6:C6 B8:C8 B10:C10 B12:C12 B16:C16 B18:C18 B20:C20">
    <cfRule type="expression" dxfId="95" priority="78">
      <formula>MOD(ROW(),2)=0</formula>
    </cfRule>
    <cfRule type="expression" dxfId="94" priority="79">
      <formula>MOD(COLUMN(),2)=0</formula>
    </cfRule>
  </conditionalFormatting>
  <conditionalFormatting sqref="B16">
    <cfRule type="duplicateValues" dxfId="93" priority="80"/>
  </conditionalFormatting>
  <conditionalFormatting sqref="B16">
    <cfRule type="duplicateValues" dxfId="92" priority="81"/>
  </conditionalFormatting>
  <conditionalFormatting sqref="B16">
    <cfRule type="duplicateValues" dxfId="91" priority="82"/>
  </conditionalFormatting>
  <conditionalFormatting sqref="C16">
    <cfRule type="duplicateValues" dxfId="90" priority="83"/>
  </conditionalFormatting>
  <conditionalFormatting sqref="B16">
    <cfRule type="duplicateValues" dxfId="89" priority="84"/>
  </conditionalFormatting>
  <conditionalFormatting sqref="C16">
    <cfRule type="duplicateValues" dxfId="88" priority="85"/>
  </conditionalFormatting>
  <conditionalFormatting sqref="C16">
    <cfRule type="duplicateValues" dxfId="87" priority="75"/>
  </conditionalFormatting>
  <conditionalFormatting sqref="C16">
    <cfRule type="duplicateValues" dxfId="86" priority="76"/>
  </conditionalFormatting>
  <conditionalFormatting sqref="C16">
    <cfRule type="duplicateValues" dxfId="85" priority="77"/>
  </conditionalFormatting>
  <conditionalFormatting sqref="F4 F6 F8 F10 F12 F16 F18 F20">
    <cfRule type="expression" dxfId="84" priority="73">
      <formula>MOD(ROW(),2)=0</formula>
    </cfRule>
    <cfRule type="expression" dxfId="83" priority="74">
      <formula>MOD(COLUMN(),2)=0</formula>
    </cfRule>
  </conditionalFormatting>
  <conditionalFormatting sqref="A178:C352 B176:C177 F176:F352">
    <cfRule type="expression" dxfId="82" priority="71">
      <formula>MOD(ROW(),2)=0</formula>
    </cfRule>
    <cfRule type="expression" dxfId="81" priority="72">
      <formula>MOD(COLUMN(),2)=0</formula>
    </cfRule>
  </conditionalFormatting>
  <conditionalFormatting sqref="B16:B20 B5:B13">
    <cfRule type="duplicateValues" dxfId="80" priority="142"/>
  </conditionalFormatting>
  <conditionalFormatting sqref="B16:B20 B1:B2 B5:B13">
    <cfRule type="duplicateValues" dxfId="79" priority="143"/>
  </conditionalFormatting>
  <conditionalFormatting sqref="C16:C20 C5:C13">
    <cfRule type="duplicateValues" dxfId="78" priority="144"/>
  </conditionalFormatting>
  <conditionalFormatting sqref="B16:B20 B5:B8 B10:B13">
    <cfRule type="duplicateValues" dxfId="77" priority="145"/>
  </conditionalFormatting>
  <conditionalFormatting sqref="C16:C20 C5:C8 C10:C13">
    <cfRule type="duplicateValues" dxfId="76" priority="146"/>
  </conditionalFormatting>
  <conditionalFormatting sqref="B44">
    <cfRule type="duplicateValues" dxfId="75" priority="69"/>
  </conditionalFormatting>
  <conditionalFormatting sqref="C44">
    <cfRule type="duplicateValues" dxfId="74" priority="70"/>
  </conditionalFormatting>
  <conditionalFormatting sqref="B62">
    <cfRule type="duplicateValues" dxfId="73" priority="67"/>
  </conditionalFormatting>
  <conditionalFormatting sqref="C62">
    <cfRule type="duplicateValues" dxfId="72" priority="68"/>
  </conditionalFormatting>
  <conditionalFormatting sqref="B62">
    <cfRule type="duplicateValues" dxfId="71" priority="65"/>
  </conditionalFormatting>
  <conditionalFormatting sqref="C62">
    <cfRule type="duplicateValues" dxfId="70" priority="66"/>
  </conditionalFormatting>
  <conditionalFormatting sqref="B93">
    <cfRule type="duplicateValues" dxfId="69" priority="63"/>
  </conditionalFormatting>
  <conditionalFormatting sqref="C93">
    <cfRule type="duplicateValues" dxfId="68" priority="64"/>
  </conditionalFormatting>
  <conditionalFormatting sqref="B93">
    <cfRule type="duplicateValues" dxfId="67" priority="61"/>
  </conditionalFormatting>
  <conditionalFormatting sqref="C93">
    <cfRule type="duplicateValues" dxfId="66" priority="62"/>
  </conditionalFormatting>
  <conditionalFormatting sqref="B53:C53 F53">
    <cfRule type="expression" dxfId="65" priority="57">
      <formula>MOD(ROW(),2)=0</formula>
    </cfRule>
    <cfRule type="expression" dxfId="64" priority="58">
      <formula>MOD(COLUMN(),2)=0</formula>
    </cfRule>
  </conditionalFormatting>
  <conditionalFormatting sqref="B105:C105 F105:F107">
    <cfRule type="expression" dxfId="63" priority="53">
      <formula>MOD(ROW(),2)=0</formula>
    </cfRule>
    <cfRule type="expression" dxfId="62" priority="54">
      <formula>MOD(COLUMN(),2)=0</formula>
    </cfRule>
  </conditionalFormatting>
  <conditionalFormatting sqref="B53">
    <cfRule type="duplicateValues" dxfId="61" priority="59"/>
  </conditionalFormatting>
  <conditionalFormatting sqref="C53">
    <cfRule type="duplicateValues" dxfId="60" priority="60"/>
  </conditionalFormatting>
  <conditionalFormatting sqref="B105">
    <cfRule type="duplicateValues" dxfId="59" priority="55"/>
  </conditionalFormatting>
  <conditionalFormatting sqref="C105">
    <cfRule type="duplicateValues" dxfId="58" priority="56"/>
  </conditionalFormatting>
  <conditionalFormatting sqref="N2">
    <cfRule type="expression" dxfId="57" priority="51">
      <formula>MOD(ROW(),2)=0</formula>
    </cfRule>
    <cfRule type="expression" dxfId="56" priority="52">
      <formula>MOD(COLUMN(),2)=0</formula>
    </cfRule>
  </conditionalFormatting>
  <conditionalFormatting sqref="L2">
    <cfRule type="expression" dxfId="55" priority="49">
      <formula>MOD(ROW(),2)=0</formula>
    </cfRule>
    <cfRule type="expression" dxfId="54" priority="50">
      <formula>MOD(COLUMN(),2)=0</formula>
    </cfRule>
  </conditionalFormatting>
  <conditionalFormatting sqref="M2">
    <cfRule type="expression" dxfId="53" priority="47">
      <formula>MOD(ROW(),2)=0</formula>
    </cfRule>
    <cfRule type="expression" dxfId="52" priority="48">
      <formula>MOD(COLUMN(),2)=0</formula>
    </cfRule>
  </conditionalFormatting>
  <conditionalFormatting sqref="K2">
    <cfRule type="expression" dxfId="51" priority="45">
      <formula>MOD(ROW(),2)=0</formula>
    </cfRule>
    <cfRule type="expression" dxfId="50" priority="46">
      <formula>MOD(COLUMN(),2)=0</formula>
    </cfRule>
  </conditionalFormatting>
  <conditionalFormatting sqref="B55:C55 K55:R55 F55">
    <cfRule type="expression" dxfId="49" priority="41">
      <formula>MOD(ROW(),2)=0</formula>
    </cfRule>
    <cfRule type="expression" dxfId="48" priority="42">
      <formula>MOD(COLUMN(),2)=0</formula>
    </cfRule>
  </conditionalFormatting>
  <conditionalFormatting sqref="B55:B56">
    <cfRule type="duplicateValues" dxfId="47" priority="43"/>
  </conditionalFormatting>
  <conditionalFormatting sqref="C55:C56">
    <cfRule type="duplicateValues" dxfId="46" priority="44"/>
  </conditionalFormatting>
  <conditionalFormatting sqref="J2">
    <cfRule type="expression" dxfId="45" priority="39">
      <formula>MOD(ROW(),2)=0</formula>
    </cfRule>
    <cfRule type="expression" dxfId="44" priority="40">
      <formula>MOD(COLUMN(),2)=0</formula>
    </cfRule>
  </conditionalFormatting>
  <conditionalFormatting sqref="J55">
    <cfRule type="expression" dxfId="43" priority="37">
      <formula>MOD(ROW(),2)=0</formula>
    </cfRule>
    <cfRule type="expression" dxfId="42" priority="38">
      <formula>MOD(COLUMN(),2)=0</formula>
    </cfRule>
  </conditionalFormatting>
  <conditionalFormatting sqref="S176:T352">
    <cfRule type="expression" dxfId="41" priority="33">
      <formula>MOD(ROW(),2)=0</formula>
    </cfRule>
    <cfRule type="expression" dxfId="40" priority="34">
      <formula>MOD(COLUMN(),2)=0</formula>
    </cfRule>
  </conditionalFormatting>
  <conditionalFormatting sqref="S2:V2">
    <cfRule type="expression" dxfId="39" priority="31">
      <formula>MOD(ROW(),2)=0</formula>
    </cfRule>
    <cfRule type="expression" dxfId="38" priority="32">
      <formula>MOD(COLUMN(),2)=0</formula>
    </cfRule>
  </conditionalFormatting>
  <conditionalFormatting sqref="Z54">
    <cfRule type="expression" dxfId="37" priority="35">
      <formula>MOD(ROW(),2)=0</formula>
    </cfRule>
    <cfRule type="expression" dxfId="36" priority="36">
      <formula>MOD(COLUMN(),2)=0</formula>
    </cfRule>
  </conditionalFormatting>
  <conditionalFormatting sqref="S55:T55">
    <cfRule type="expression" dxfId="35" priority="29">
      <formula>MOD(ROW(),2)=0</formula>
    </cfRule>
    <cfRule type="expression" dxfId="34" priority="30">
      <formula>MOD(COLUMN(),2)=0</formula>
    </cfRule>
  </conditionalFormatting>
  <conditionalFormatting sqref="B115:B137 B109:B112 B141:B352 B96">
    <cfRule type="duplicateValues" dxfId="33" priority="147"/>
  </conditionalFormatting>
  <conditionalFormatting sqref="C115:C137 C109:C112 C141:C352 C96">
    <cfRule type="duplicateValues" dxfId="32" priority="148"/>
  </conditionalFormatting>
  <conditionalFormatting sqref="B115:B352 B96 B21:B22 B64 B88:B92 B24:B35 B37 B43:B52 B109:B112">
    <cfRule type="duplicateValues" dxfId="31" priority="149"/>
  </conditionalFormatting>
  <conditionalFormatting sqref="C115:C352 C96 C109:C112 C21:C22 C64 C88:C92 C24:C35 C37 C43:C52">
    <cfRule type="duplicateValues" dxfId="30" priority="150"/>
  </conditionalFormatting>
  <conditionalFormatting sqref="B106:B137 B65:B87 B36 B23 B14:B15 B39:B42 B54 B57:B63 B141:B180 B93:B104">
    <cfRule type="duplicateValues" dxfId="29" priority="151"/>
  </conditionalFormatting>
  <conditionalFormatting sqref="C106:C137 C65:C87 C36 C23 C14:C15 C38:C42 C54 C57:C63 C141:C180 C93:C104">
    <cfRule type="duplicateValues" dxfId="28" priority="152"/>
  </conditionalFormatting>
  <conditionalFormatting sqref="I55">
    <cfRule type="expression" dxfId="27" priority="25">
      <formula>MOD(ROW(),2)=0</formula>
    </cfRule>
    <cfRule type="expression" dxfId="26" priority="26">
      <formula>MOD(COLUMN(),2)=0</formula>
    </cfRule>
  </conditionalFormatting>
  <conditionalFormatting sqref="I2">
    <cfRule type="expression" dxfId="25" priority="27">
      <formula>MOD(ROW(),2)=0</formula>
    </cfRule>
    <cfRule type="expression" dxfId="24" priority="28">
      <formula>MOD(COLUMN(),2)=0</formula>
    </cfRule>
  </conditionalFormatting>
  <conditionalFormatting sqref="G2:H2">
    <cfRule type="expression" dxfId="23" priority="23">
      <formula>MOD(ROW(),2)=0</formula>
    </cfRule>
    <cfRule type="expression" dxfId="22" priority="24">
      <formula>MOD(COLUMN(),2)=0</formula>
    </cfRule>
  </conditionalFormatting>
  <conditionalFormatting sqref="H3:H179">
    <cfRule type="expression" dxfId="21" priority="21">
      <formula>MOD(ROW(),2)=0</formula>
    </cfRule>
    <cfRule type="expression" dxfId="20" priority="22">
      <formula>MOD(COLUMN(),2)=0</formula>
    </cfRule>
  </conditionalFormatting>
  <conditionalFormatting sqref="W2:Y2">
    <cfRule type="expression" dxfId="19" priority="19">
      <formula>MOD(ROW(),2)=0</formula>
    </cfRule>
    <cfRule type="expression" dxfId="18" priority="20">
      <formula>MOD(COLUMN(),2)=0</formula>
    </cfRule>
  </conditionalFormatting>
  <conditionalFormatting sqref="B38">
    <cfRule type="expression" dxfId="17" priority="16">
      <formula>MOD(ROW(),2)=0</formula>
    </cfRule>
    <cfRule type="expression" dxfId="16" priority="17">
      <formula>MOD(COLUMN(),2)=0</formula>
    </cfRule>
  </conditionalFormatting>
  <conditionalFormatting sqref="B38">
    <cfRule type="duplicateValues" dxfId="15" priority="18"/>
  </conditionalFormatting>
  <conditionalFormatting sqref="Y3:Y352">
    <cfRule type="expression" dxfId="14" priority="14">
      <formula>MOD(ROW(),2)=0</formula>
    </cfRule>
    <cfRule type="expression" dxfId="13" priority="15">
      <formula>MOD(COLUMN(),2)=0</formula>
    </cfRule>
  </conditionalFormatting>
  <conditionalFormatting sqref="D3">
    <cfRule type="expression" dxfId="12" priority="12">
      <formula>MOD(ROW(),2)=0</formula>
    </cfRule>
    <cfRule type="expression" dxfId="11" priority="13">
      <formula>MOD(COLUMN(),2)=0</formula>
    </cfRule>
  </conditionalFormatting>
  <conditionalFormatting sqref="AK2:AL2">
    <cfRule type="expression" dxfId="10" priority="10">
      <formula>MOD(ROW(),2)=0</formula>
    </cfRule>
    <cfRule type="expression" dxfId="9" priority="11">
      <formula>MOD(COLUMN(),2)=0</formula>
    </cfRule>
  </conditionalFormatting>
  <conditionalFormatting sqref="AK3:AL167">
    <cfRule type="expression" dxfId="8" priority="8">
      <formula>MOD(ROW(),2)=0</formula>
    </cfRule>
    <cfRule type="expression" dxfId="7" priority="9">
      <formula>MOD(COLUMN(),2)=0</formula>
    </cfRule>
  </conditionalFormatting>
  <conditionalFormatting sqref="AM3:AN167">
    <cfRule type="expression" dxfId="6" priority="6">
      <formula>MOD(ROW(),2)=0</formula>
    </cfRule>
    <cfRule type="expression" dxfId="5" priority="7">
      <formula>MOD(COLUMN(),2)=0</formula>
    </cfRule>
  </conditionalFormatting>
  <conditionalFormatting sqref="AV3">
    <cfRule type="expression" dxfId="4" priority="1">
      <formula>MOD(ROW(),2)=0</formula>
    </cfRule>
    <cfRule type="expression" dxfId="3" priority="2">
      <formula>MOD(COLUMN(),2)=0</formula>
    </cfRule>
  </conditionalFormatting>
  <conditionalFormatting sqref="AV3">
    <cfRule type="duplicateValues" dxfId="2" priority="3"/>
  </conditionalFormatting>
  <conditionalFormatting sqref="AV3">
    <cfRule type="duplicateValues" dxfId="1" priority="4"/>
  </conditionalFormatting>
  <conditionalFormatting sqref="AV3">
    <cfRule type="duplicateValues" dxfId="0" priority="5"/>
  </conditionalFormatting>
  <pageMargins left="0.51" right="0.32" top="0.3" bottom="0.22" header="0.22" footer="0.17"/>
  <pageSetup paperSize="9" scale="53" fitToHeight="4" orientation="portrait" r:id="rId1"/>
  <headerFooter>
    <oddFooter>&amp;L&amp;P of &amp;N</oddFooter>
  </headerFooter>
  <drawing r:id="rId2"/>
  <legacyDrawing r:id="rId3"/>
  <controls>
    <mc:AlternateContent xmlns:mc="http://schemas.openxmlformats.org/markup-compatibility/2006">
      <mc:Choice Requires="x14">
        <control shapeId="1026" r:id="rId4" name="Control 2">
          <controlPr defaultSize="0" r:id="rId5">
            <anchor moveWithCells="1">
              <from>
                <xdr:col>15236</xdr:col>
                <xdr:colOff>752475</xdr:colOff>
                <xdr:row>1</xdr:row>
                <xdr:rowOff>0</xdr:rowOff>
              </from>
              <to>
                <xdr:col>15237</xdr:col>
                <xdr:colOff>219075</xdr:colOff>
                <xdr:row>1</xdr:row>
                <xdr:rowOff>228600</xdr:rowOff>
              </to>
            </anchor>
          </controlPr>
        </control>
      </mc:Choice>
      <mc:Fallback>
        <control shapeId="1026" r:id="rId4" name="Control 2"/>
      </mc:Fallback>
    </mc:AlternateContent>
    <mc:AlternateContent xmlns:mc="http://schemas.openxmlformats.org/markup-compatibility/2006">
      <mc:Choice Requires="x14">
        <control shapeId="1025" r:id="rId6" name="Control 1">
          <controlPr defaultSize="0" r:id="rId7">
            <anchor moveWithCells="1">
              <from>
                <xdr:col>15236</xdr:col>
                <xdr:colOff>752475</xdr:colOff>
                <xdr:row>1</xdr:row>
                <xdr:rowOff>0</xdr:rowOff>
              </from>
              <to>
                <xdr:col>15237</xdr:col>
                <xdr:colOff>219075</xdr:colOff>
                <xdr:row>1</xdr:row>
                <xdr:rowOff>228600</xdr:rowOff>
              </to>
            </anchor>
          </controlPr>
        </control>
      </mc:Choice>
      <mc:Fallback>
        <control shapeId="1025" r:id="rId6" name="Control 1"/>
      </mc:Fallback>
    </mc:AlternateContent>
    <mc:AlternateContent xmlns:mc="http://schemas.openxmlformats.org/markup-compatibility/2006">
      <mc:Choice Requires="x14">
        <control shapeId="1027" r:id="rId8" name="Button 3">
          <controlPr defaultSize="0" print="0" autoFill="0" autoPict="0" macro="[1]!Radif_STG_Sort">
            <anchor moveWithCells="1" sizeWithCells="1">
              <from>
                <xdr:col>13</xdr:col>
                <xdr:colOff>304800</xdr:colOff>
                <xdr:row>0</xdr:row>
                <xdr:rowOff>47625</xdr:rowOff>
              </from>
              <to>
                <xdr:col>16</xdr:col>
                <xdr:colOff>238125</xdr:colOff>
                <xdr:row>0</xdr:row>
                <xdr:rowOff>323850</xdr:rowOff>
              </to>
            </anchor>
          </controlPr>
        </control>
      </mc:Choice>
    </mc:AlternateContent>
    <mc:AlternateContent xmlns:mc="http://schemas.openxmlformats.org/markup-compatibility/2006">
      <mc:Choice Requires="x14">
        <control shapeId="1028" r:id="rId9" name="Button 4">
          <controlPr defaultSize="0" print="0" autoFill="0" autoPict="0" macro="[1]!Family_STG_Sort">
            <anchor moveWithCells="1" sizeWithCells="1">
              <from>
                <xdr:col>17</xdr:col>
                <xdr:colOff>95250</xdr:colOff>
                <xdr:row>0</xdr:row>
                <xdr:rowOff>0</xdr:rowOff>
              </from>
              <to>
                <xdr:col>20</xdr:col>
                <xdr:colOff>200025</xdr:colOff>
                <xdr:row>0</xdr:row>
                <xdr:rowOff>323850</xdr:rowOff>
              </to>
            </anchor>
          </controlPr>
        </control>
      </mc:Choice>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1403_11_STG</vt:lpstr>
      <vt:lpstr>'1403_11_STG'!Print_Area</vt:lpstr>
      <vt:lpstr>'1403_11_STG'!Print_Titles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A_mini</dc:creator>
  <cp:lastModifiedBy>A_mini</cp:lastModifiedBy>
  <dcterms:created xsi:type="dcterms:W3CDTF">2025-05-16T17:51:52Z</dcterms:created>
  <dcterms:modified xsi:type="dcterms:W3CDTF">2025-05-16T17:56:34Z</dcterms:modified>
</cp:coreProperties>
</file>