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i\Desktop\"/>
    </mc:Choice>
  </mc:AlternateContent>
  <workbookProtection workbookAlgorithmName="SHA-512" workbookHashValue="2c73ZwaNVLG++jNxkyVRII1/dLIwTrNf/0SAvRovuhbMw/rsWGu9mbSf/d6OHBSVhGFrkt9id5LO8/GtkTyBZQ==" workbookSaltValue="NteZyUaO+5XMdHTBBMEIgw==" workbookSpinCount="100000" lockStructure="1"/>
  <bookViews>
    <workbookView xWindow="0" yWindow="0" windowWidth="20490" windowHeight="7620"/>
  </bookViews>
  <sheets>
    <sheet name="1403_07_CP" sheetId="1" r:id="rId1"/>
  </sheets>
  <definedNames>
    <definedName name="_xlnm.Print_Area" localSheetId="0">'1403_07_CP'!$A$1:$AA$32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31" i="1" l="1"/>
  <c r="AK30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AK26" i="1"/>
  <c r="AL26" i="1" s="1"/>
  <c r="AL25" i="1"/>
  <c r="AK25" i="1"/>
  <c r="AK24" i="1"/>
  <c r="AL24" i="1" s="1"/>
  <c r="AL23" i="1"/>
  <c r="AK23" i="1"/>
  <c r="AK22" i="1"/>
  <c r="AL22" i="1" s="1"/>
  <c r="AL21" i="1"/>
  <c r="AK21" i="1"/>
  <c r="AK20" i="1"/>
  <c r="AL20" i="1" s="1"/>
  <c r="AL19" i="1"/>
  <c r="AK19" i="1"/>
  <c r="AK18" i="1"/>
  <c r="AL18" i="1" s="1"/>
  <c r="AL17" i="1"/>
  <c r="AK17" i="1"/>
  <c r="AK16" i="1"/>
  <c r="AL16" i="1" s="1"/>
  <c r="AL15" i="1"/>
  <c r="AK15" i="1"/>
  <c r="AO14" i="1"/>
  <c r="AL14" i="1"/>
  <c r="AK14" i="1"/>
  <c r="AO13" i="1"/>
  <c r="AK13" i="1"/>
  <c r="AL13" i="1" s="1"/>
  <c r="AO12" i="1"/>
  <c r="AK12" i="1"/>
  <c r="AL12" i="1" s="1"/>
  <c r="AL11" i="1"/>
  <c r="AK11" i="1"/>
  <c r="AK10" i="1"/>
  <c r="AL10" i="1" s="1"/>
  <c r="AK9" i="1"/>
  <c r="AL9" i="1" s="1"/>
  <c r="AO8" i="1"/>
  <c r="AO10" i="1" s="1"/>
  <c r="AL8" i="1"/>
  <c r="AK8" i="1"/>
  <c r="AO7" i="1"/>
  <c r="AO9" i="1" s="1"/>
  <c r="AL7" i="1"/>
  <c r="AK7" i="1"/>
  <c r="AK6" i="1"/>
  <c r="AL6" i="1" s="1"/>
  <c r="AL5" i="1"/>
  <c r="AK5" i="1"/>
  <c r="AO4" i="1"/>
  <c r="AL4" i="1"/>
  <c r="AK4" i="1"/>
  <c r="AK3" i="1"/>
  <c r="AL3" i="1" s="1"/>
  <c r="AO15" i="1" l="1"/>
  <c r="AO5" i="1" s="1"/>
</calcChain>
</file>

<file path=xl/sharedStrings.xml><?xml version="1.0" encoding="utf-8"?>
<sst xmlns="http://schemas.openxmlformats.org/spreadsheetml/2006/main" count="365" uniqueCount="95">
  <si>
    <t xml:space="preserve">ليست  دانشجویان دانشگاه علمی کاربردی   </t>
  </si>
  <si>
    <t>"---درس کنترل پروژه  ---"</t>
  </si>
  <si>
    <t xml:space="preserve">  روز _دوشنبه_(18:00)  مقطع کارشناسي پاییز 1403</t>
  </si>
  <si>
    <t>رديف</t>
  </si>
  <si>
    <t>شماره دانشجو</t>
  </si>
  <si>
    <t>نام خانوادگی</t>
  </si>
  <si>
    <t>ساعت</t>
  </si>
  <si>
    <t>T1</t>
  </si>
  <si>
    <t>1403-07-02</t>
  </si>
  <si>
    <t>1403-07-09</t>
  </si>
  <si>
    <t>1403-07-16</t>
  </si>
  <si>
    <t>1403-07-23</t>
  </si>
  <si>
    <t>1403-07-30</t>
  </si>
  <si>
    <t>1403-08-07</t>
  </si>
  <si>
    <t>1403-08-14</t>
  </si>
  <si>
    <t>1403-08-21</t>
  </si>
  <si>
    <t>1403-08-28</t>
  </si>
  <si>
    <t>1403-09-05</t>
  </si>
  <si>
    <t>1403-09-12</t>
  </si>
  <si>
    <t>1403-09-19</t>
  </si>
  <si>
    <t>1403-09-26</t>
  </si>
  <si>
    <t>1403-10-03</t>
  </si>
  <si>
    <t>تکلیف کل=2  تا میانترم =1</t>
  </si>
  <si>
    <t>حضور فعال=1</t>
  </si>
  <si>
    <t>تکلیف کل=2</t>
  </si>
  <si>
    <t>Proj=2</t>
  </si>
  <si>
    <t>MT=5</t>
  </si>
  <si>
    <t>PT=10</t>
  </si>
  <si>
    <t>Final</t>
  </si>
  <si>
    <t>درج در پرونده</t>
  </si>
  <si>
    <t>جزئیات نمره  کنترل پروژه</t>
  </si>
  <si>
    <t>اگر ازکامپيوتر استفاده ميکنيد با انتخاب فعال سازي  ويرايش در کادر مخصوص شماره دانشجويي وارد کنيد و اگر از گوشي استفاده ميکنيد در کادر مربوطه دبل کليک کنيد تا حالت  ويرايش ظاهر شود تا بتوانيد شماره دانشجويي وارد کنيد 
Enable Editting</t>
  </si>
  <si>
    <t>انصاری‌فر فاطمه</t>
  </si>
  <si>
    <t>E</t>
  </si>
  <si>
    <t>+</t>
  </si>
  <si>
    <t>ت</t>
  </si>
  <si>
    <t>23</t>
  </si>
  <si>
    <t>30+</t>
  </si>
  <si>
    <t>14</t>
  </si>
  <si>
    <t>21</t>
  </si>
  <si>
    <t>28</t>
  </si>
  <si>
    <t>5</t>
  </si>
  <si>
    <t>12+</t>
  </si>
  <si>
    <t>19+</t>
  </si>
  <si>
    <t>لطفا شماره دانشجويي در کادر روبرو وارد کنيد</t>
  </si>
  <si>
    <t>جمله N/A#  يعني شماره دانشجويي
 غلط وارد کرده ايد</t>
  </si>
  <si>
    <t>پیروی زهرا</t>
  </si>
  <si>
    <t>16</t>
  </si>
  <si>
    <t>7+</t>
  </si>
  <si>
    <t>3+</t>
  </si>
  <si>
    <t>نام و نام خانوادگي</t>
  </si>
  <si>
    <t>تابنده زهرا</t>
  </si>
  <si>
    <t>نمره نهايي هنگام درج در سامانه دانشگاه حداکثر نيم نمره بسمت بالا گرد ميشود</t>
  </si>
  <si>
    <t>جاویدی‌آلسعدی فاطمه</t>
  </si>
  <si>
    <t>L</t>
  </si>
  <si>
    <t>حسن ‌زاده امین</t>
  </si>
  <si>
    <t xml:space="preserve">نمره امتحان کتبي ميانترم از 20 نمره </t>
  </si>
  <si>
    <t>نمره نهايي  =  تکليف  تا پایان میان ترم 1 نمره  +  فعاليت سرکلاس 2 + پروژه MSP نمره 2 نمره +اثر میانترم 5 +پایان ترم 10= جمعا 20</t>
  </si>
  <si>
    <t>حقیقت محبوبه</t>
  </si>
  <si>
    <t xml:space="preserve">نمره امتحان کتبي پايانترم از  20  نمره </t>
  </si>
  <si>
    <t>خالدی علیرضا</t>
  </si>
  <si>
    <t>اثر میانترم از  5 نمره</t>
  </si>
  <si>
    <t>خورشیدی‌شهرکی پریناز</t>
  </si>
  <si>
    <t>اثر پایانترم از 10 نمره</t>
  </si>
  <si>
    <t>کلمه VALUE#  یعنی در يک امتحان شرکت نکرديد</t>
  </si>
  <si>
    <t>ده‌بزرگی محمدامین</t>
  </si>
  <si>
    <t>5+</t>
  </si>
  <si>
    <t>سپاسیان محمدحسین</t>
  </si>
  <si>
    <t>اثر حضور فعال سرکلاس از 1 نمره</t>
  </si>
  <si>
    <t>شیوانی سمیره</t>
  </si>
  <si>
    <t>اثر حل تکاليف تا پایان ترم 2 نمره</t>
  </si>
  <si>
    <t>صادقی سمانه</t>
  </si>
  <si>
    <t>اثر پروژه ام اس پی از 2 نمره</t>
  </si>
  <si>
    <t>عباسی زهرا</t>
  </si>
  <si>
    <t>=</t>
  </si>
  <si>
    <t>23+</t>
  </si>
  <si>
    <t>جمع اثرها درس آمار</t>
  </si>
  <si>
    <t>عبدلی محسن</t>
  </si>
  <si>
    <t>علیززاده محمدجواد</t>
  </si>
  <si>
    <t>علیائی جمال</t>
  </si>
  <si>
    <t>19-</t>
  </si>
  <si>
    <t>غلامپور مریم</t>
  </si>
  <si>
    <t>کفائی امین</t>
  </si>
  <si>
    <t>گشتاسبی مریم</t>
  </si>
  <si>
    <t>مرادیان سیدمحمد</t>
  </si>
  <si>
    <t>+-</t>
  </si>
  <si>
    <t>نجفی یاسین</t>
  </si>
  <si>
    <t>نظری زاده روزبه</t>
  </si>
  <si>
    <t>یوسفی ندا</t>
  </si>
  <si>
    <t>غ+</t>
  </si>
  <si>
    <t>رحیمی محمد</t>
  </si>
  <si>
    <t>رضائی ابراهیم</t>
  </si>
  <si>
    <t>غ</t>
  </si>
  <si>
    <t>صادقی محمد</t>
  </si>
  <si>
    <t>نمره  کنترل پروژه  حاصل جمع تمام اثرها با امتحان پایانترم = جمعا از 20 نمره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</si>
</sst>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  <numFmt numFmtId="166" formatCode="[$-3000401]0"/>
  </numFmts>
  <fonts count="31">
    <font>
      <sz val="12"/>
      <color theme="1"/>
      <name val="Arial"/>
      <family val="2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B Koodak"/>
      <charset val="178"/>
    </font>
    <font>
      <b/>
      <sz val="12"/>
      <color theme="1"/>
      <name val="B Yagut"/>
      <charset val="178"/>
    </font>
    <font>
      <sz val="10"/>
      <name val="Arial"/>
      <family val="2"/>
    </font>
    <font>
      <sz val="10"/>
      <color indexed="8"/>
      <name val="B Yagut"/>
      <charset val="178"/>
    </font>
    <font>
      <sz val="11"/>
      <color rgb="FF000000"/>
      <name val="Titr"/>
    </font>
    <font>
      <b/>
      <sz val="10"/>
      <color theme="1"/>
      <name val="B Yagut"/>
      <charset val="178"/>
    </font>
    <font>
      <b/>
      <sz val="12"/>
      <color rgb="FF000000"/>
      <name val="B Yagut"/>
      <charset val="178"/>
    </font>
    <font>
      <b/>
      <sz val="10"/>
      <color theme="1"/>
      <name val="B Traffic"/>
      <charset val="178"/>
    </font>
    <font>
      <b/>
      <sz val="11"/>
      <color theme="1"/>
      <name val="B Yagut"/>
      <charset val="178"/>
    </font>
    <font>
      <b/>
      <sz val="22"/>
      <color theme="1"/>
      <name val="B Traffic"/>
      <charset val="178"/>
    </font>
    <font>
      <sz val="9"/>
      <color rgb="FF000000"/>
      <name val="B Yagut"/>
      <charset val="178"/>
    </font>
    <font>
      <sz val="16"/>
      <color theme="1"/>
      <name val="B Traffic"/>
      <charset val="178"/>
    </font>
    <font>
      <b/>
      <sz val="9"/>
      <color theme="1"/>
      <name val="B Yagut"/>
      <charset val="178"/>
    </font>
    <font>
      <sz val="9"/>
      <color theme="1"/>
      <name val="B Koodak"/>
      <charset val="178"/>
    </font>
    <font>
      <sz val="11"/>
      <color theme="1"/>
      <name val="B Yagut"/>
      <charset val="178"/>
    </font>
    <font>
      <b/>
      <sz val="1"/>
      <color indexed="8"/>
      <name val="B Titr"/>
      <charset val="178"/>
    </font>
    <font>
      <b/>
      <sz val="1"/>
      <color indexed="8"/>
      <name val="B Davat"/>
      <charset val="178"/>
    </font>
    <font>
      <sz val="1"/>
      <color indexed="8"/>
      <name val="B Titr"/>
      <charset val="178"/>
    </font>
    <font>
      <b/>
      <sz val="1"/>
      <color indexed="8"/>
      <name val="Arial Black"/>
      <family val="2"/>
    </font>
    <font>
      <sz val="1"/>
      <color indexed="8"/>
      <name val="Arial Black"/>
      <family val="2"/>
    </font>
    <font>
      <sz val="1"/>
      <color indexed="8"/>
      <name val="B Homa"/>
      <charset val="178"/>
    </font>
    <font>
      <b/>
      <sz val="1"/>
      <color rgb="FF000000"/>
      <name val="Arial"/>
      <family val="2"/>
    </font>
    <font>
      <b/>
      <sz val="1"/>
      <color rgb="FF000000"/>
      <name val="B Titr"/>
      <charset val="178"/>
    </font>
    <font>
      <b/>
      <sz val="1"/>
      <color rgb="FF000000"/>
      <name val="Arial Black"/>
      <family val="2"/>
    </font>
    <font>
      <sz val="1"/>
      <color theme="1"/>
      <name val="Calibri"/>
      <family val="2"/>
      <scheme val="minor"/>
    </font>
    <font>
      <sz val="1"/>
      <color theme="1"/>
      <name val="Arial Black"/>
      <family val="2"/>
    </font>
    <font>
      <b/>
      <sz val="1"/>
      <color theme="1"/>
      <name val="Calibri"/>
      <family val="2"/>
      <scheme val="minor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5" fillId="0" borderId="0"/>
    <xf numFmtId="0" fontId="7" fillId="0" borderId="0"/>
  </cellStyleXfs>
  <cellXfs count="66">
    <xf numFmtId="0" fontId="0" fillId="0" borderId="0" xfId="0"/>
    <xf numFmtId="0" fontId="3" fillId="0" borderId="0" xfId="3" applyFont="1" applyFill="1" applyAlignment="1" applyProtection="1">
      <alignment vertical="center" wrapText="1"/>
      <protection hidden="1"/>
    </xf>
    <xf numFmtId="0" fontId="2" fillId="0" borderId="0" xfId="3" applyProtection="1">
      <protection hidden="1"/>
    </xf>
    <xf numFmtId="0" fontId="4" fillId="0" borderId="5" xfId="2" applyFont="1" applyFill="1" applyBorder="1" applyAlignment="1" applyProtection="1">
      <alignment horizontal="center" vertical="center" wrapText="1"/>
      <protection hidden="1"/>
    </xf>
    <xf numFmtId="0" fontId="8" fillId="0" borderId="11" xfId="2" applyFont="1" applyFill="1" applyBorder="1" applyAlignment="1" applyProtection="1">
      <alignment horizontal="center" vertical="center" wrapText="1"/>
      <protection hidden="1"/>
    </xf>
    <xf numFmtId="12" fontId="9" fillId="0" borderId="11" xfId="5" applyNumberFormat="1" applyFont="1" applyFill="1" applyBorder="1" applyAlignment="1" applyProtection="1">
      <alignment horizontal="center" vertical="center"/>
      <protection hidden="1"/>
    </xf>
    <xf numFmtId="0" fontId="10" fillId="0" borderId="8" xfId="2" applyFont="1" applyFill="1" applyBorder="1" applyAlignment="1" applyProtection="1">
      <alignment horizontal="right" vertical="center" wrapText="1"/>
      <protection hidden="1"/>
    </xf>
    <xf numFmtId="49" fontId="13" fillId="0" borderId="11" xfId="2" applyNumberFormat="1" applyFont="1" applyFill="1" applyBorder="1" applyAlignment="1" applyProtection="1">
      <alignment horizontal="center" vertical="center" wrapText="1"/>
      <protection hidden="1"/>
    </xf>
    <xf numFmtId="2" fontId="14" fillId="0" borderId="8" xfId="2" applyNumberFormat="1" applyFont="1" applyFill="1" applyBorder="1" applyAlignment="1" applyProtection="1">
      <alignment vertical="center" wrapText="1"/>
      <protection hidden="1"/>
    </xf>
    <xf numFmtId="49" fontId="13" fillId="2" borderId="11" xfId="2" applyNumberFormat="1" applyFont="1" applyFill="1" applyBorder="1" applyAlignment="1" applyProtection="1">
      <alignment horizontal="center" vertical="center" wrapText="1"/>
      <protection hidden="1"/>
    </xf>
    <xf numFmtId="2" fontId="14" fillId="2" borderId="8" xfId="2" applyNumberFormat="1" applyFont="1" applyFill="1" applyBorder="1" applyAlignment="1" applyProtection="1">
      <alignment vertical="center" wrapText="1"/>
      <protection hidden="1"/>
    </xf>
    <xf numFmtId="0" fontId="16" fillId="0" borderId="11" xfId="3" applyFont="1" applyFill="1" applyBorder="1" applyAlignment="1" applyProtection="1">
      <alignment horizontal="center" vertical="center" wrapText="1"/>
      <protection hidden="1"/>
    </xf>
    <xf numFmtId="166" fontId="17" fillId="0" borderId="8" xfId="2" applyNumberFormat="1" applyFont="1" applyFill="1" applyBorder="1" applyAlignment="1" applyProtection="1">
      <alignment vertical="center" wrapText="1"/>
      <protection hidden="1"/>
    </xf>
    <xf numFmtId="0" fontId="17" fillId="0" borderId="12" xfId="2" applyFont="1" applyFill="1" applyBorder="1" applyAlignment="1" applyProtection="1">
      <alignment vertical="center" wrapText="1"/>
      <protection hidden="1"/>
    </xf>
    <xf numFmtId="49" fontId="13" fillId="0" borderId="13" xfId="2" applyNumberFormat="1" applyFont="1" applyFill="1" applyBorder="1" applyAlignment="1" applyProtection="1">
      <alignment horizontal="center" vertical="center" wrapText="1"/>
      <protection hidden="1"/>
    </xf>
    <xf numFmtId="166" fontId="17" fillId="0" borderId="14" xfId="2" applyNumberFormat="1" applyFont="1" applyFill="1" applyBorder="1" applyAlignment="1" applyProtection="1">
      <alignment vertical="center" wrapText="1"/>
      <protection hidden="1"/>
    </xf>
    <xf numFmtId="0" fontId="17" fillId="0" borderId="15" xfId="2" applyFont="1" applyFill="1" applyBorder="1" applyAlignment="1" applyProtection="1">
      <alignment vertical="center" wrapText="1"/>
      <protection hidden="1"/>
    </xf>
    <xf numFmtId="49" fontId="13" fillId="0" borderId="16" xfId="2" applyNumberFormat="1" applyFont="1" applyFill="1" applyBorder="1" applyAlignment="1" applyProtection="1">
      <alignment horizontal="center" vertical="center" wrapText="1"/>
      <protection hidden="1"/>
    </xf>
    <xf numFmtId="2" fontId="14" fillId="3" borderId="17" xfId="2" applyNumberFormat="1" applyFont="1" applyFill="1" applyBorder="1" applyAlignment="1" applyProtection="1">
      <alignment vertical="center" wrapText="1"/>
      <protection hidden="1"/>
    </xf>
    <xf numFmtId="166" fontId="17" fillId="0" borderId="17" xfId="2" applyNumberFormat="1" applyFont="1" applyFill="1" applyBorder="1" applyAlignment="1" applyProtection="1">
      <alignment vertical="center" wrapText="1"/>
      <protection hidden="1"/>
    </xf>
    <xf numFmtId="0" fontId="17" fillId="0" borderId="18" xfId="2" applyFont="1" applyFill="1" applyBorder="1" applyAlignment="1" applyProtection="1">
      <alignment vertical="center" wrapText="1"/>
      <protection hidden="1"/>
    </xf>
    <xf numFmtId="0" fontId="18" fillId="0" borderId="1" xfId="2" applyFont="1" applyFill="1" applyBorder="1" applyAlignment="1" applyProtection="1">
      <alignment vertical="center"/>
      <protection hidden="1"/>
    </xf>
    <xf numFmtId="0" fontId="19" fillId="0" borderId="2" xfId="2" applyFont="1" applyFill="1" applyBorder="1" applyAlignment="1" applyProtection="1">
      <alignment vertical="center"/>
      <protection hidden="1"/>
    </xf>
    <xf numFmtId="0" fontId="18" fillId="0" borderId="2" xfId="2" applyFont="1" applyFill="1" applyBorder="1" applyAlignment="1" applyProtection="1">
      <alignment horizontal="center" vertical="center"/>
      <protection hidden="1"/>
    </xf>
    <xf numFmtId="0" fontId="20" fillId="0" borderId="1" xfId="2" applyFont="1" applyFill="1" applyBorder="1" applyAlignment="1" applyProtection="1">
      <alignment vertical="center"/>
      <protection hidden="1"/>
    </xf>
    <xf numFmtId="49" fontId="21" fillId="0" borderId="2" xfId="2" applyNumberFormat="1" applyFont="1" applyFill="1" applyBorder="1" applyAlignment="1" applyProtection="1">
      <alignment vertical="center"/>
      <protection hidden="1"/>
    </xf>
    <xf numFmtId="49" fontId="22" fillId="0" borderId="2" xfId="2" applyNumberFormat="1" applyFont="1" applyFill="1" applyBorder="1" applyAlignment="1" applyProtection="1">
      <alignment vertical="center"/>
      <protection hidden="1"/>
    </xf>
    <xf numFmtId="164" fontId="19" fillId="0" borderId="2" xfId="1" applyNumberFormat="1" applyFont="1" applyFill="1" applyBorder="1" applyAlignment="1" applyProtection="1">
      <alignment vertical="center"/>
      <protection hidden="1"/>
    </xf>
    <xf numFmtId="43" fontId="19" fillId="0" borderId="2" xfId="1" applyFont="1" applyFill="1" applyBorder="1" applyAlignment="1" applyProtection="1">
      <alignment vertical="center"/>
      <protection hidden="1"/>
    </xf>
    <xf numFmtId="0" fontId="18" fillId="0" borderId="3" xfId="3" applyFont="1" applyFill="1" applyBorder="1" applyAlignment="1" applyProtection="1">
      <alignment horizontal="center" vertical="center"/>
      <protection hidden="1"/>
    </xf>
    <xf numFmtId="0" fontId="18" fillId="0" borderId="4" xfId="3" applyFont="1" applyFill="1" applyBorder="1" applyAlignment="1" applyProtection="1">
      <alignment horizontal="center" vertical="center"/>
      <protection hidden="1"/>
    </xf>
    <xf numFmtId="0" fontId="18" fillId="0" borderId="3" xfId="3" applyFont="1" applyFill="1" applyBorder="1" applyAlignment="1" applyProtection="1">
      <alignment horizontal="right" vertical="center"/>
      <protection hidden="1"/>
    </xf>
    <xf numFmtId="49" fontId="18" fillId="0" borderId="3" xfId="2" applyNumberFormat="1" applyFont="1" applyFill="1" applyBorder="1" applyAlignment="1" applyProtection="1">
      <alignment horizontal="center" vertical="center" textRotation="90"/>
      <protection hidden="1"/>
    </xf>
    <xf numFmtId="49" fontId="18" fillId="0" borderId="3" xfId="3" applyNumberFormat="1" applyFont="1" applyFill="1" applyBorder="1" applyAlignment="1" applyProtection="1">
      <alignment horizontal="center" vertical="center" textRotation="90"/>
      <protection hidden="1"/>
    </xf>
    <xf numFmtId="43" fontId="18" fillId="0" borderId="3" xfId="1" applyFont="1" applyFill="1" applyBorder="1" applyAlignment="1" applyProtection="1">
      <alignment horizontal="center" vertical="center" textRotation="90"/>
      <protection hidden="1"/>
    </xf>
    <xf numFmtId="164" fontId="18" fillId="0" borderId="3" xfId="1" applyNumberFormat="1" applyFont="1" applyFill="1" applyBorder="1" applyAlignment="1" applyProtection="1">
      <alignment horizontal="center" vertical="center" textRotation="90"/>
      <protection hidden="1"/>
    </xf>
    <xf numFmtId="1" fontId="23" fillId="0" borderId="8" xfId="3" applyNumberFormat="1" applyFont="1" applyFill="1" applyBorder="1" applyAlignment="1" applyProtection="1">
      <alignment horizontal="center" vertical="center"/>
      <protection hidden="1"/>
    </xf>
    <xf numFmtId="1" fontId="24" fillId="0" borderId="9" xfId="5" applyNumberFormat="1" applyFont="1" applyFill="1" applyBorder="1" applyAlignment="1" applyProtection="1">
      <alignment horizontal="right" vertical="center"/>
      <protection hidden="1"/>
    </xf>
    <xf numFmtId="1" fontId="25" fillId="0" borderId="9" xfId="5" applyNumberFormat="1" applyFont="1" applyFill="1" applyBorder="1" applyAlignment="1" applyProtection="1">
      <alignment horizontal="right" vertical="center"/>
      <protection hidden="1"/>
    </xf>
    <xf numFmtId="0" fontId="19" fillId="0" borderId="10" xfId="3" applyNumberFormat="1" applyFont="1" applyFill="1" applyBorder="1" applyAlignment="1" applyProtection="1">
      <alignment horizontal="right" vertical="center"/>
      <protection hidden="1"/>
    </xf>
    <xf numFmtId="49" fontId="26" fillId="0" borderId="9" xfId="5" applyNumberFormat="1" applyFont="1" applyFill="1" applyBorder="1" applyAlignment="1" applyProtection="1">
      <alignment horizontal="right" vertical="center"/>
      <protection hidden="1"/>
    </xf>
    <xf numFmtId="49" fontId="21" fillId="0" borderId="10" xfId="3" applyNumberFormat="1" applyFont="1" applyFill="1" applyBorder="1" applyAlignment="1" applyProtection="1">
      <alignment horizontal="right" vertical="center"/>
      <protection hidden="1"/>
    </xf>
    <xf numFmtId="2" fontId="19" fillId="0" borderId="10" xfId="3" applyNumberFormat="1" applyFont="1" applyFill="1" applyBorder="1" applyAlignment="1" applyProtection="1">
      <alignment horizontal="right" vertical="center"/>
      <protection hidden="1"/>
    </xf>
    <xf numFmtId="2" fontId="19" fillId="0" borderId="10" xfId="3" applyNumberFormat="1" applyFont="1" applyFill="1" applyBorder="1" applyAlignment="1" applyProtection="1">
      <alignment horizontal="center" vertical="center"/>
      <protection hidden="1"/>
    </xf>
    <xf numFmtId="43" fontId="19" fillId="0" borderId="10" xfId="1" applyFont="1" applyFill="1" applyBorder="1" applyAlignment="1" applyProtection="1">
      <alignment horizontal="right" vertical="center"/>
      <protection hidden="1"/>
    </xf>
    <xf numFmtId="164" fontId="19" fillId="0" borderId="10" xfId="1" applyNumberFormat="1" applyFont="1" applyFill="1" applyBorder="1" applyAlignment="1" applyProtection="1">
      <alignment horizontal="right" vertical="center"/>
      <protection hidden="1"/>
    </xf>
    <xf numFmtId="165" fontId="19" fillId="0" borderId="10" xfId="3" applyNumberFormat="1" applyFont="1" applyFill="1" applyBorder="1" applyAlignment="1" applyProtection="1">
      <alignment horizontal="right" vertical="center"/>
      <protection hidden="1"/>
    </xf>
    <xf numFmtId="0" fontId="19" fillId="0" borderId="10" xfId="3" quotePrefix="1" applyNumberFormat="1" applyFont="1" applyFill="1" applyBorder="1" applyAlignment="1" applyProtection="1">
      <alignment horizontal="right" vertical="center"/>
      <protection hidden="1"/>
    </xf>
    <xf numFmtId="1" fontId="19" fillId="0" borderId="10" xfId="3" applyNumberFormat="1" applyFont="1" applyFill="1" applyBorder="1" applyAlignment="1" applyProtection="1">
      <alignment horizontal="right" vertical="center"/>
      <protection hidden="1"/>
    </xf>
    <xf numFmtId="1" fontId="21" fillId="0" borderId="10" xfId="3" applyNumberFormat="1" applyFont="1" applyFill="1" applyBorder="1" applyAlignment="1" applyProtection="1">
      <alignment horizontal="right" vertical="center"/>
      <protection hidden="1"/>
    </xf>
    <xf numFmtId="0" fontId="27" fillId="0" borderId="0" xfId="3" applyFont="1" applyProtection="1">
      <protection hidden="1"/>
    </xf>
    <xf numFmtId="49" fontId="28" fillId="0" borderId="0" xfId="3" applyNumberFormat="1" applyFont="1" applyProtection="1">
      <protection hidden="1"/>
    </xf>
    <xf numFmtId="0" fontId="29" fillId="0" borderId="0" xfId="3" applyFont="1" applyProtection="1">
      <protection hidden="1"/>
    </xf>
    <xf numFmtId="164" fontId="29" fillId="0" borderId="0" xfId="1" applyNumberFormat="1" applyFont="1" applyProtection="1">
      <protection hidden="1"/>
    </xf>
    <xf numFmtId="43" fontId="29" fillId="0" borderId="0" xfId="1" applyFont="1" applyProtection="1">
      <protection hidden="1"/>
    </xf>
    <xf numFmtId="1" fontId="30" fillId="4" borderId="9" xfId="5" applyNumberFormat="1" applyFont="1" applyFill="1" applyBorder="1" applyAlignment="1" applyProtection="1">
      <alignment horizontal="right" vertical="center"/>
      <protection locked="0" hidden="1"/>
    </xf>
    <xf numFmtId="0" fontId="8" fillId="2" borderId="8" xfId="2" applyFont="1" applyFill="1" applyBorder="1" applyAlignment="1" applyProtection="1">
      <alignment horizontal="center" vertical="center" wrapText="1"/>
      <protection hidden="1"/>
    </xf>
    <xf numFmtId="0" fontId="8" fillId="2" borderId="12" xfId="2" applyFont="1" applyFill="1" applyBorder="1" applyAlignment="1" applyProtection="1">
      <alignment horizontal="center" vertical="center"/>
      <protection hidden="1"/>
    </xf>
    <xf numFmtId="0" fontId="8" fillId="2" borderId="8" xfId="2" applyFont="1" applyFill="1" applyBorder="1" applyAlignment="1" applyProtection="1">
      <alignment horizontal="center" vertical="center"/>
      <protection hidden="1"/>
    </xf>
    <xf numFmtId="0" fontId="6" fillId="0" borderId="6" xfId="4" applyNumberFormat="1" applyFont="1" applyFill="1" applyBorder="1" applyAlignment="1" applyProtection="1">
      <alignment horizontal="center" vertical="center" wrapText="1" readingOrder="1"/>
      <protection hidden="1"/>
    </xf>
    <xf numFmtId="0" fontId="6" fillId="0" borderId="7" xfId="4" applyNumberFormat="1" applyFont="1" applyFill="1" applyBorder="1" applyAlignment="1" applyProtection="1">
      <alignment horizontal="center" vertical="center" wrapText="1" readingOrder="1"/>
      <protection hidden="1"/>
    </xf>
    <xf numFmtId="0" fontId="11" fillId="0" borderId="11" xfId="2" applyFont="1" applyFill="1" applyBorder="1" applyAlignment="1" applyProtection="1">
      <alignment horizontal="center" vertical="center" wrapText="1"/>
      <protection hidden="1"/>
    </xf>
    <xf numFmtId="2" fontId="12" fillId="2" borderId="8" xfId="2" applyNumberFormat="1" applyFont="1" applyFill="1" applyBorder="1" applyAlignment="1" applyProtection="1">
      <alignment horizontal="center" vertical="center"/>
      <protection hidden="1"/>
    </xf>
    <xf numFmtId="0" fontId="8" fillId="2" borderId="12" xfId="2" applyFont="1" applyFill="1" applyBorder="1" applyAlignment="1" applyProtection="1">
      <alignment horizontal="center" vertical="center" wrapText="1"/>
      <protection hidden="1"/>
    </xf>
    <xf numFmtId="0" fontId="15" fillId="2" borderId="8" xfId="2" applyFont="1" applyFill="1" applyBorder="1" applyAlignment="1" applyProtection="1">
      <alignment horizontal="center" vertical="center" wrapText="1"/>
      <protection hidden="1"/>
    </xf>
    <xf numFmtId="0" fontId="15" fillId="2" borderId="12" xfId="2" applyFont="1" applyFill="1" applyBorder="1" applyAlignment="1" applyProtection="1">
      <alignment horizontal="center" vertical="center" wrapText="1"/>
      <protection hidden="1"/>
    </xf>
  </cellXfs>
  <cellStyles count="6">
    <cellStyle name="Comma" xfId="1" builtinId="3"/>
    <cellStyle name="Normal" xfId="0" builtinId="0"/>
    <cellStyle name="Normal 13 2" xfId="4"/>
    <cellStyle name="Normal 2 2" xfId="2"/>
    <cellStyle name="Normal 25 2" xfId="3"/>
    <cellStyle name="Normal 4" xfId="5"/>
  </cellStyles>
  <dxfs count="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4"/>
  <sheetViews>
    <sheetView rightToLeft="1" tabSelected="1" topLeftCell="AN1" zoomScale="90" zoomScaleNormal="90" workbookViewId="0">
      <selection activeCell="AO3" sqref="AO3"/>
    </sheetView>
  </sheetViews>
  <sheetFormatPr defaultRowHeight="15"/>
  <cols>
    <col min="1" max="1" width="3.5546875" style="50" hidden="1" customWidth="1"/>
    <col min="2" max="2" width="16.33203125" style="50" hidden="1" customWidth="1"/>
    <col min="3" max="3" width="22.21875" style="50" hidden="1" customWidth="1"/>
    <col min="4" max="4" width="7.109375" style="50" hidden="1" customWidth="1"/>
    <col min="5" max="5" width="2.77734375" style="50" hidden="1" customWidth="1"/>
    <col min="6" max="7" width="2.77734375" style="51" hidden="1" customWidth="1"/>
    <col min="8" max="8" width="4" style="51" hidden="1" customWidth="1"/>
    <col min="9" max="9" width="3.44140625" style="51" hidden="1" customWidth="1"/>
    <col min="10" max="10" width="4.109375" style="51" hidden="1" customWidth="1"/>
    <col min="11" max="13" width="2.77734375" style="51" hidden="1" customWidth="1"/>
    <col min="14" max="14" width="3.33203125" style="51" hidden="1" customWidth="1"/>
    <col min="15" max="15" width="3" style="51" hidden="1" customWidth="1"/>
    <col min="16" max="16" width="3.44140625" style="50" hidden="1" customWidth="1"/>
    <col min="17" max="17" width="3.77734375" style="50" hidden="1" customWidth="1"/>
    <col min="18" max="19" width="4.109375" style="50" hidden="1" customWidth="1"/>
    <col min="20" max="21" width="2" style="52" hidden="1" customWidth="1"/>
    <col min="22" max="24" width="2" style="50" hidden="1" customWidth="1"/>
    <col min="25" max="27" width="3.88671875" style="52" hidden="1" customWidth="1"/>
    <col min="28" max="28" width="5.44140625" style="52" hidden="1" customWidth="1"/>
    <col min="29" max="29" width="2.77734375" style="52" hidden="1" customWidth="1"/>
    <col min="30" max="30" width="4.44140625" style="53" hidden="1" customWidth="1"/>
    <col min="31" max="31" width="4.109375" style="52" hidden="1" customWidth="1"/>
    <col min="32" max="33" width="4.44140625" style="53" hidden="1" customWidth="1"/>
    <col min="34" max="34" width="5.44140625" style="54" hidden="1" customWidth="1"/>
    <col min="35" max="36" width="5.77734375" style="52" hidden="1" customWidth="1"/>
    <col min="37" max="37" width="4.88671875" style="52" hidden="1" customWidth="1"/>
    <col min="38" max="38" width="5.5546875" style="52" hidden="1" customWidth="1"/>
    <col min="39" max="39" width="2.77734375" style="52" hidden="1" customWidth="1"/>
    <col min="40" max="40" width="30.44140625" style="2" bestFit="1" customWidth="1"/>
    <col min="41" max="41" width="19.44140625" style="2" customWidth="1"/>
    <col min="42" max="42" width="11.6640625" style="2" customWidth="1"/>
    <col min="43" max="43" width="15.6640625" style="2" customWidth="1"/>
    <col min="44" max="16384" width="8.88671875" style="2"/>
  </cols>
  <sheetData>
    <row r="1" spans="1:43" ht="21.75" thickBot="1">
      <c r="A1" s="21" t="s">
        <v>0</v>
      </c>
      <c r="B1" s="22"/>
      <c r="C1" s="23" t="s">
        <v>1</v>
      </c>
      <c r="D1" s="24" t="s">
        <v>2</v>
      </c>
      <c r="E1" s="22"/>
      <c r="F1" s="25"/>
      <c r="G1" s="26"/>
      <c r="H1" s="25"/>
      <c r="I1" s="25"/>
      <c r="J1" s="25"/>
      <c r="K1" s="25"/>
      <c r="L1" s="25"/>
      <c r="M1" s="25"/>
      <c r="N1" s="25"/>
      <c r="O1" s="25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7"/>
      <c r="AE1" s="22"/>
      <c r="AF1" s="27"/>
      <c r="AG1" s="27"/>
      <c r="AH1" s="28"/>
      <c r="AI1" s="22"/>
      <c r="AJ1" s="22"/>
      <c r="AK1" s="22"/>
      <c r="AL1" s="22"/>
      <c r="AM1" s="22"/>
      <c r="AN1" s="1"/>
      <c r="AO1" s="1"/>
      <c r="AP1" s="1"/>
      <c r="AQ1" s="1"/>
    </row>
    <row r="2" spans="1:43" ht="95.25" customHeight="1" thickBot="1">
      <c r="A2" s="29" t="s">
        <v>3</v>
      </c>
      <c r="B2" s="30" t="s">
        <v>4</v>
      </c>
      <c r="C2" s="31" t="s">
        <v>5</v>
      </c>
      <c r="D2" s="32" t="s">
        <v>6</v>
      </c>
      <c r="E2" s="32" t="s">
        <v>7</v>
      </c>
      <c r="F2" s="32" t="s">
        <v>8</v>
      </c>
      <c r="G2" s="32" t="s">
        <v>9</v>
      </c>
      <c r="H2" s="32" t="s">
        <v>10</v>
      </c>
      <c r="I2" s="32" t="s">
        <v>11</v>
      </c>
      <c r="J2" s="32" t="s">
        <v>12</v>
      </c>
      <c r="K2" s="32" t="s">
        <v>13</v>
      </c>
      <c r="L2" s="32" t="s">
        <v>14</v>
      </c>
      <c r="M2" s="32" t="s">
        <v>15</v>
      </c>
      <c r="N2" s="32" t="s">
        <v>16</v>
      </c>
      <c r="O2" s="32" t="s">
        <v>17</v>
      </c>
      <c r="P2" s="32" t="s">
        <v>18</v>
      </c>
      <c r="Q2" s="32" t="s">
        <v>19</v>
      </c>
      <c r="R2" s="32" t="s">
        <v>20</v>
      </c>
      <c r="S2" s="32" t="s">
        <v>21</v>
      </c>
      <c r="T2" s="33"/>
      <c r="U2" s="33"/>
      <c r="V2" s="33"/>
      <c r="W2" s="33"/>
      <c r="X2" s="32"/>
      <c r="Y2" s="33"/>
      <c r="Z2" s="33"/>
      <c r="AA2" s="33"/>
      <c r="AB2" s="34"/>
      <c r="AC2" s="33"/>
      <c r="AD2" s="35" t="s">
        <v>22</v>
      </c>
      <c r="AE2" s="35"/>
      <c r="AF2" s="35" t="s">
        <v>23</v>
      </c>
      <c r="AG2" s="35" t="s">
        <v>24</v>
      </c>
      <c r="AH2" s="34" t="s">
        <v>25</v>
      </c>
      <c r="AI2" s="33" t="s">
        <v>26</v>
      </c>
      <c r="AJ2" s="33" t="s">
        <v>27</v>
      </c>
      <c r="AK2" s="33" t="s">
        <v>28</v>
      </c>
      <c r="AL2" s="33" t="s">
        <v>29</v>
      </c>
      <c r="AM2" s="33"/>
      <c r="AN2" s="3" t="s">
        <v>30</v>
      </c>
      <c r="AO2" s="59" t="s">
        <v>31</v>
      </c>
      <c r="AP2" s="59"/>
      <c r="AQ2" s="60"/>
    </row>
    <row r="3" spans="1:43" ht="30.75" customHeight="1" thickTop="1">
      <c r="A3" s="36">
        <v>1</v>
      </c>
      <c r="B3" s="37">
        <v>402228005180003</v>
      </c>
      <c r="C3" s="38" t="s">
        <v>32</v>
      </c>
      <c r="D3" s="39" t="s">
        <v>33</v>
      </c>
      <c r="E3" s="39" t="s">
        <v>34</v>
      </c>
      <c r="F3" s="40" t="s">
        <v>35</v>
      </c>
      <c r="G3" s="40"/>
      <c r="H3" s="41"/>
      <c r="I3" s="41" t="s">
        <v>36</v>
      </c>
      <c r="J3" s="41" t="s">
        <v>37</v>
      </c>
      <c r="K3" s="41" t="s">
        <v>34</v>
      </c>
      <c r="L3" s="41" t="s">
        <v>38</v>
      </c>
      <c r="M3" s="41" t="s">
        <v>39</v>
      </c>
      <c r="N3" s="41" t="s">
        <v>40</v>
      </c>
      <c r="O3" s="41" t="s">
        <v>41</v>
      </c>
      <c r="P3" s="39" t="s">
        <v>42</v>
      </c>
      <c r="Q3" s="39" t="s">
        <v>43</v>
      </c>
      <c r="R3" s="42"/>
      <c r="S3" s="39" t="s">
        <v>34</v>
      </c>
      <c r="T3" s="39"/>
      <c r="U3" s="39"/>
      <c r="V3" s="39"/>
      <c r="W3" s="39"/>
      <c r="X3" s="43"/>
      <c r="Y3" s="39"/>
      <c r="Z3" s="39"/>
      <c r="AA3" s="39"/>
      <c r="AB3" s="44"/>
      <c r="AC3" s="39"/>
      <c r="AD3" s="45">
        <v>1</v>
      </c>
      <c r="AE3" s="46"/>
      <c r="AF3" s="45">
        <v>1</v>
      </c>
      <c r="AG3" s="45">
        <v>2</v>
      </c>
      <c r="AH3" s="44">
        <v>1.95</v>
      </c>
      <c r="AI3" s="39">
        <v>12.5</v>
      </c>
      <c r="AJ3" s="39">
        <v>12.5</v>
      </c>
      <c r="AK3" s="39">
        <f t="shared" ref="AK3:AK25" si="0">AF3+AG3+AH3+(AI3*5/20)+(AJ3*10/20)</f>
        <v>14.324999999999999</v>
      </c>
      <c r="AL3" s="39">
        <f>AK3-AJ3</f>
        <v>1.8249999999999993</v>
      </c>
      <c r="AM3" s="39"/>
      <c r="AN3" s="4" t="s">
        <v>44</v>
      </c>
      <c r="AO3" s="55"/>
      <c r="AP3" s="56" t="s">
        <v>45</v>
      </c>
      <c r="AQ3" s="57"/>
    </row>
    <row r="4" spans="1:43" ht="37.5" customHeight="1">
      <c r="A4" s="36">
        <v>2</v>
      </c>
      <c r="B4" s="37">
        <v>402228005180007</v>
      </c>
      <c r="C4" s="38" t="s">
        <v>46</v>
      </c>
      <c r="D4" s="39" t="s">
        <v>33</v>
      </c>
      <c r="E4" s="39" t="s">
        <v>34</v>
      </c>
      <c r="F4" s="40" t="s">
        <v>35</v>
      </c>
      <c r="G4" s="40"/>
      <c r="H4" s="41" t="s">
        <v>47</v>
      </c>
      <c r="I4" s="41" t="s">
        <v>36</v>
      </c>
      <c r="J4" s="41" t="s">
        <v>37</v>
      </c>
      <c r="K4" s="41" t="s">
        <v>48</v>
      </c>
      <c r="L4" s="41"/>
      <c r="M4" s="41" t="s">
        <v>39</v>
      </c>
      <c r="N4" s="41"/>
      <c r="O4" s="41" t="s">
        <v>41</v>
      </c>
      <c r="P4" s="39" t="s">
        <v>42</v>
      </c>
      <c r="Q4" s="39" t="s">
        <v>43</v>
      </c>
      <c r="R4" s="42"/>
      <c r="S4" s="39" t="s">
        <v>49</v>
      </c>
      <c r="T4" s="39"/>
      <c r="U4" s="39"/>
      <c r="V4" s="39"/>
      <c r="W4" s="39"/>
      <c r="X4" s="43"/>
      <c r="Y4" s="39"/>
      <c r="Z4" s="39"/>
      <c r="AA4" s="39"/>
      <c r="AB4" s="44"/>
      <c r="AC4" s="39"/>
      <c r="AD4" s="45">
        <v>1</v>
      </c>
      <c r="AE4" s="46"/>
      <c r="AF4" s="45">
        <v>1</v>
      </c>
      <c r="AG4" s="45">
        <v>2</v>
      </c>
      <c r="AH4" s="44">
        <v>2</v>
      </c>
      <c r="AI4" s="39">
        <v>17.5</v>
      </c>
      <c r="AJ4" s="39">
        <v>18.5</v>
      </c>
      <c r="AK4" s="39">
        <f t="shared" si="0"/>
        <v>18.625</v>
      </c>
      <c r="AL4" s="39">
        <f t="shared" ref="AL4:AL26" si="1">AK4-AJ4</f>
        <v>0.125</v>
      </c>
      <c r="AM4" s="39"/>
      <c r="AN4" s="5" t="s">
        <v>50</v>
      </c>
      <c r="AO4" s="6" t="e">
        <f>VLOOKUP($AO3,$B:$AJ,2,FALSE)</f>
        <v>#N/A</v>
      </c>
      <c r="AP4" s="58"/>
      <c r="AQ4" s="57"/>
    </row>
    <row r="5" spans="1:43" ht="24.95" customHeight="1">
      <c r="A5" s="36">
        <v>3</v>
      </c>
      <c r="B5" s="37">
        <v>402228005180008</v>
      </c>
      <c r="C5" s="38" t="s">
        <v>51</v>
      </c>
      <c r="D5" s="39" t="s">
        <v>33</v>
      </c>
      <c r="E5" s="39" t="s">
        <v>34</v>
      </c>
      <c r="F5" s="40" t="s">
        <v>35</v>
      </c>
      <c r="G5" s="40"/>
      <c r="H5" s="41" t="s">
        <v>47</v>
      </c>
      <c r="I5" s="41" t="s">
        <v>36</v>
      </c>
      <c r="J5" s="41" t="s">
        <v>37</v>
      </c>
      <c r="K5" s="41" t="s">
        <v>48</v>
      </c>
      <c r="L5" s="41" t="s">
        <v>38</v>
      </c>
      <c r="M5" s="41" t="s">
        <v>39</v>
      </c>
      <c r="N5" s="41" t="s">
        <v>40</v>
      </c>
      <c r="O5" s="41" t="s">
        <v>41</v>
      </c>
      <c r="P5" s="39" t="s">
        <v>42</v>
      </c>
      <c r="Q5" s="39" t="s">
        <v>43</v>
      </c>
      <c r="R5" s="42"/>
      <c r="S5" s="39" t="s">
        <v>49</v>
      </c>
      <c r="T5" s="39"/>
      <c r="U5" s="39"/>
      <c r="V5" s="39"/>
      <c r="W5" s="39"/>
      <c r="X5" s="43"/>
      <c r="Y5" s="39"/>
      <c r="Z5" s="39"/>
      <c r="AA5" s="39"/>
      <c r="AB5" s="44"/>
      <c r="AC5" s="39"/>
      <c r="AD5" s="45">
        <v>1</v>
      </c>
      <c r="AE5" s="46"/>
      <c r="AF5" s="45">
        <v>1</v>
      </c>
      <c r="AG5" s="45">
        <v>2</v>
      </c>
      <c r="AH5" s="44">
        <v>2</v>
      </c>
      <c r="AI5" s="39">
        <v>17.75</v>
      </c>
      <c r="AJ5" s="39">
        <v>17.5</v>
      </c>
      <c r="AK5" s="39">
        <f t="shared" si="0"/>
        <v>18.1875</v>
      </c>
      <c r="AL5" s="39">
        <f t="shared" si="1"/>
        <v>0.6875</v>
      </c>
      <c r="AM5" s="39"/>
      <c r="AN5" s="61" t="s">
        <v>94</v>
      </c>
      <c r="AO5" s="62" t="e">
        <f>AO15</f>
        <v>#N/A</v>
      </c>
      <c r="AP5" s="56" t="s">
        <v>52</v>
      </c>
      <c r="AQ5" s="63"/>
    </row>
    <row r="6" spans="1:43" ht="24.95" customHeight="1">
      <c r="A6" s="36">
        <v>4</v>
      </c>
      <c r="B6" s="37">
        <v>402228005180009</v>
      </c>
      <c r="C6" s="38" t="s">
        <v>53</v>
      </c>
      <c r="D6" s="39" t="s">
        <v>54</v>
      </c>
      <c r="E6" s="39" t="s">
        <v>34</v>
      </c>
      <c r="F6" s="40" t="s">
        <v>35</v>
      </c>
      <c r="G6" s="40"/>
      <c r="H6" s="41" t="s">
        <v>47</v>
      </c>
      <c r="I6" s="41" t="s">
        <v>36</v>
      </c>
      <c r="J6" s="41" t="s">
        <v>37</v>
      </c>
      <c r="K6" s="41" t="s">
        <v>48</v>
      </c>
      <c r="L6" s="41" t="s">
        <v>38</v>
      </c>
      <c r="M6" s="41" t="s">
        <v>39</v>
      </c>
      <c r="N6" s="41" t="s">
        <v>40</v>
      </c>
      <c r="O6" s="41" t="s">
        <v>41</v>
      </c>
      <c r="P6" s="39" t="s">
        <v>42</v>
      </c>
      <c r="Q6" s="39" t="s">
        <v>43</v>
      </c>
      <c r="R6" s="42"/>
      <c r="S6" s="39" t="s">
        <v>49</v>
      </c>
      <c r="T6" s="39"/>
      <c r="U6" s="39"/>
      <c r="V6" s="39"/>
      <c r="W6" s="39"/>
      <c r="X6" s="43"/>
      <c r="Y6" s="39"/>
      <c r="Z6" s="39"/>
      <c r="AA6" s="39"/>
      <c r="AB6" s="44"/>
      <c r="AC6" s="39"/>
      <c r="AD6" s="45">
        <v>1</v>
      </c>
      <c r="AE6" s="46"/>
      <c r="AF6" s="45">
        <v>1</v>
      </c>
      <c r="AG6" s="45">
        <v>2</v>
      </c>
      <c r="AH6" s="44">
        <v>2</v>
      </c>
      <c r="AI6" s="39">
        <v>16.75</v>
      </c>
      <c r="AJ6" s="39">
        <v>17.75</v>
      </c>
      <c r="AK6" s="39">
        <f t="shared" si="0"/>
        <v>18.0625</v>
      </c>
      <c r="AL6" s="39">
        <f t="shared" si="1"/>
        <v>0.3125</v>
      </c>
      <c r="AM6" s="39"/>
      <c r="AN6" s="61"/>
      <c r="AO6" s="62"/>
      <c r="AP6" s="56"/>
      <c r="AQ6" s="63"/>
    </row>
    <row r="7" spans="1:43" ht="24.95" customHeight="1">
      <c r="A7" s="36">
        <v>5</v>
      </c>
      <c r="B7" s="37">
        <v>402228005180011</v>
      </c>
      <c r="C7" s="38" t="s">
        <v>55</v>
      </c>
      <c r="D7" s="39" t="s">
        <v>33</v>
      </c>
      <c r="E7" s="39" t="s">
        <v>34</v>
      </c>
      <c r="F7" s="40" t="s">
        <v>35</v>
      </c>
      <c r="G7" s="40"/>
      <c r="H7" s="41" t="s">
        <v>47</v>
      </c>
      <c r="I7" s="41" t="s">
        <v>36</v>
      </c>
      <c r="J7" s="41" t="s">
        <v>37</v>
      </c>
      <c r="K7" s="41" t="s">
        <v>48</v>
      </c>
      <c r="L7" s="41" t="s">
        <v>38</v>
      </c>
      <c r="M7" s="41" t="s">
        <v>39</v>
      </c>
      <c r="N7" s="41" t="s">
        <v>40</v>
      </c>
      <c r="O7" s="41" t="s">
        <v>41</v>
      </c>
      <c r="P7" s="39" t="s">
        <v>42</v>
      </c>
      <c r="Q7" s="39" t="s">
        <v>43</v>
      </c>
      <c r="R7" s="42"/>
      <c r="S7" s="39" t="s">
        <v>49</v>
      </c>
      <c r="T7" s="39"/>
      <c r="U7" s="39"/>
      <c r="V7" s="39"/>
      <c r="W7" s="39"/>
      <c r="X7" s="43"/>
      <c r="Y7" s="39"/>
      <c r="Z7" s="39"/>
      <c r="AA7" s="39"/>
      <c r="AB7" s="44"/>
      <c r="AC7" s="39"/>
      <c r="AD7" s="45">
        <v>1</v>
      </c>
      <c r="AE7" s="46"/>
      <c r="AF7" s="45">
        <v>1</v>
      </c>
      <c r="AG7" s="45">
        <v>2</v>
      </c>
      <c r="AH7" s="44">
        <v>2</v>
      </c>
      <c r="AI7" s="39">
        <v>15.5</v>
      </c>
      <c r="AJ7" s="39">
        <v>15.5</v>
      </c>
      <c r="AK7" s="39">
        <f t="shared" si="0"/>
        <v>16.625</v>
      </c>
      <c r="AL7" s="39">
        <f t="shared" si="1"/>
        <v>1.125</v>
      </c>
      <c r="AM7" s="39"/>
      <c r="AN7" s="7" t="s">
        <v>56</v>
      </c>
      <c r="AO7" s="8" t="e">
        <f>VLOOKUP($AO$3,B:AK,34,FALSE)</f>
        <v>#N/A</v>
      </c>
      <c r="AP7" s="64" t="s">
        <v>57</v>
      </c>
      <c r="AQ7" s="65"/>
    </row>
    <row r="8" spans="1:43" ht="24.95" customHeight="1">
      <c r="A8" s="36">
        <v>6</v>
      </c>
      <c r="B8" s="37">
        <v>402228005180013</v>
      </c>
      <c r="C8" s="38" t="s">
        <v>58</v>
      </c>
      <c r="D8" s="39"/>
      <c r="E8" s="39" t="s">
        <v>34</v>
      </c>
      <c r="F8" s="40" t="s">
        <v>35</v>
      </c>
      <c r="G8" s="40"/>
      <c r="H8" s="41"/>
      <c r="I8" s="41" t="s">
        <v>36</v>
      </c>
      <c r="J8" s="41" t="s">
        <v>37</v>
      </c>
      <c r="K8" s="41" t="s">
        <v>48</v>
      </c>
      <c r="L8" s="41" t="s">
        <v>38</v>
      </c>
      <c r="M8" s="41" t="s">
        <v>39</v>
      </c>
      <c r="N8" s="41" t="s">
        <v>40</v>
      </c>
      <c r="O8" s="41"/>
      <c r="P8" s="39" t="s">
        <v>42</v>
      </c>
      <c r="Q8" s="39" t="s">
        <v>43</v>
      </c>
      <c r="R8" s="42"/>
      <c r="S8" s="39" t="s">
        <v>49</v>
      </c>
      <c r="T8" s="39"/>
      <c r="U8" s="39"/>
      <c r="V8" s="39"/>
      <c r="W8" s="39"/>
      <c r="X8" s="43"/>
      <c r="Y8" s="39"/>
      <c r="Z8" s="39"/>
      <c r="AA8" s="39"/>
      <c r="AB8" s="44"/>
      <c r="AC8" s="39"/>
      <c r="AD8" s="45">
        <v>1</v>
      </c>
      <c r="AE8" s="46"/>
      <c r="AF8" s="45">
        <v>1</v>
      </c>
      <c r="AG8" s="45">
        <v>2</v>
      </c>
      <c r="AH8" s="44">
        <v>2</v>
      </c>
      <c r="AI8" s="39">
        <v>18.25</v>
      </c>
      <c r="AJ8" s="39">
        <v>17.75</v>
      </c>
      <c r="AK8" s="39">
        <f t="shared" si="0"/>
        <v>18.4375</v>
      </c>
      <c r="AL8" s="39">
        <f t="shared" si="1"/>
        <v>0.6875</v>
      </c>
      <c r="AM8" s="39"/>
      <c r="AN8" s="7" t="s">
        <v>59</v>
      </c>
      <c r="AO8" s="8" t="e">
        <f>VLOOKUP($AO$3,B:AK,35,FALSE)</f>
        <v>#N/A</v>
      </c>
      <c r="AP8" s="64"/>
      <c r="AQ8" s="65"/>
    </row>
    <row r="9" spans="1:43" ht="24.95" customHeight="1">
      <c r="A9" s="36">
        <v>7</v>
      </c>
      <c r="B9" s="37">
        <v>402228005180015</v>
      </c>
      <c r="C9" s="38" t="s">
        <v>60</v>
      </c>
      <c r="D9" s="39"/>
      <c r="E9" s="39" t="s">
        <v>34</v>
      </c>
      <c r="F9" s="40" t="s">
        <v>35</v>
      </c>
      <c r="G9" s="40"/>
      <c r="H9" s="41" t="s">
        <v>47</v>
      </c>
      <c r="I9" s="41" t="s">
        <v>36</v>
      </c>
      <c r="J9" s="41" t="s">
        <v>37</v>
      </c>
      <c r="K9" s="41" t="s">
        <v>48</v>
      </c>
      <c r="L9" s="41" t="s">
        <v>38</v>
      </c>
      <c r="M9" s="41" t="s">
        <v>39</v>
      </c>
      <c r="N9" s="41" t="s">
        <v>40</v>
      </c>
      <c r="O9" s="41"/>
      <c r="P9" s="39"/>
      <c r="Q9" s="39"/>
      <c r="R9" s="42"/>
      <c r="S9" s="39"/>
      <c r="T9" s="39"/>
      <c r="U9" s="39"/>
      <c r="V9" s="39"/>
      <c r="W9" s="39"/>
      <c r="X9" s="43"/>
      <c r="Y9" s="39"/>
      <c r="Z9" s="39"/>
      <c r="AA9" s="39"/>
      <c r="AB9" s="44"/>
      <c r="AC9" s="39"/>
      <c r="AD9" s="45">
        <v>1</v>
      </c>
      <c r="AE9" s="46"/>
      <c r="AF9" s="45">
        <v>1</v>
      </c>
      <c r="AG9" s="45">
        <v>1.3</v>
      </c>
      <c r="AH9" s="44"/>
      <c r="AI9" s="39">
        <v>6.25</v>
      </c>
      <c r="AJ9" s="39">
        <v>9.75</v>
      </c>
      <c r="AK9" s="39">
        <f t="shared" si="0"/>
        <v>8.7375000000000007</v>
      </c>
      <c r="AL9" s="39">
        <f t="shared" si="1"/>
        <v>-1.0124999999999993</v>
      </c>
      <c r="AM9" s="39"/>
      <c r="AN9" s="7" t="s">
        <v>61</v>
      </c>
      <c r="AO9" s="8">
        <f>IFERROR(AO7*5/20,0)</f>
        <v>0</v>
      </c>
      <c r="AP9" s="64"/>
      <c r="AQ9" s="65"/>
    </row>
    <row r="10" spans="1:43" ht="24.95" customHeight="1">
      <c r="A10" s="36">
        <v>8</v>
      </c>
      <c r="B10" s="37">
        <v>402228005180018</v>
      </c>
      <c r="C10" s="38" t="s">
        <v>62</v>
      </c>
      <c r="D10" s="39" t="s">
        <v>33</v>
      </c>
      <c r="E10" s="39" t="s">
        <v>34</v>
      </c>
      <c r="F10" s="40" t="s">
        <v>35</v>
      </c>
      <c r="G10" s="40"/>
      <c r="H10" s="41" t="s">
        <v>47</v>
      </c>
      <c r="I10" s="41" t="s">
        <v>36</v>
      </c>
      <c r="J10" s="41" t="s">
        <v>37</v>
      </c>
      <c r="K10" s="41" t="s">
        <v>48</v>
      </c>
      <c r="L10" s="41" t="s">
        <v>38</v>
      </c>
      <c r="M10" s="41" t="s">
        <v>39</v>
      </c>
      <c r="N10" s="41" t="s">
        <v>40</v>
      </c>
      <c r="O10" s="41" t="s">
        <v>41</v>
      </c>
      <c r="P10" s="39" t="s">
        <v>42</v>
      </c>
      <c r="Q10" s="39" t="s">
        <v>43</v>
      </c>
      <c r="R10" s="42"/>
      <c r="S10" s="39" t="s">
        <v>49</v>
      </c>
      <c r="T10" s="39"/>
      <c r="U10" s="39"/>
      <c r="V10" s="39"/>
      <c r="W10" s="39"/>
      <c r="X10" s="43"/>
      <c r="Y10" s="39"/>
      <c r="Z10" s="39"/>
      <c r="AA10" s="39"/>
      <c r="AB10" s="39"/>
      <c r="AC10" s="39"/>
      <c r="AD10" s="45">
        <v>1</v>
      </c>
      <c r="AE10" s="46"/>
      <c r="AF10" s="45">
        <v>1</v>
      </c>
      <c r="AG10" s="45">
        <v>2</v>
      </c>
      <c r="AH10" s="44">
        <v>2</v>
      </c>
      <c r="AI10" s="39">
        <v>18</v>
      </c>
      <c r="AJ10" s="39">
        <v>15.5</v>
      </c>
      <c r="AK10" s="39">
        <f t="shared" si="0"/>
        <v>17.25</v>
      </c>
      <c r="AL10" s="39">
        <f t="shared" si="1"/>
        <v>1.75</v>
      </c>
      <c r="AM10" s="39"/>
      <c r="AN10" s="9" t="s">
        <v>63</v>
      </c>
      <c r="AO10" s="10">
        <f>IFERROR(AO8*10/20,0)</f>
        <v>0</v>
      </c>
      <c r="AP10" s="56" t="s">
        <v>64</v>
      </c>
      <c r="AQ10" s="57"/>
    </row>
    <row r="11" spans="1:43" ht="24.95" customHeight="1">
      <c r="A11" s="36">
        <v>9</v>
      </c>
      <c r="B11" s="37">
        <v>402228005180021</v>
      </c>
      <c r="C11" s="38" t="s">
        <v>65</v>
      </c>
      <c r="D11" s="39" t="s">
        <v>54</v>
      </c>
      <c r="E11" s="39" t="s">
        <v>34</v>
      </c>
      <c r="F11" s="40" t="s">
        <v>35</v>
      </c>
      <c r="G11" s="40"/>
      <c r="H11" s="41" t="s">
        <v>47</v>
      </c>
      <c r="I11" s="41" t="s">
        <v>36</v>
      </c>
      <c r="J11" s="41" t="s">
        <v>37</v>
      </c>
      <c r="K11" s="41" t="s">
        <v>48</v>
      </c>
      <c r="L11" s="41"/>
      <c r="M11" s="41" t="s">
        <v>39</v>
      </c>
      <c r="N11" s="41" t="s">
        <v>40</v>
      </c>
      <c r="O11" s="41" t="s">
        <v>66</v>
      </c>
      <c r="P11" s="39" t="s">
        <v>42</v>
      </c>
      <c r="Q11" s="39" t="s">
        <v>43</v>
      </c>
      <c r="R11" s="42"/>
      <c r="S11" s="39" t="s">
        <v>49</v>
      </c>
      <c r="T11" s="39"/>
      <c r="U11" s="39"/>
      <c r="V11" s="39"/>
      <c r="W11" s="39"/>
      <c r="X11" s="43"/>
      <c r="Y11" s="39"/>
      <c r="Z11" s="39"/>
      <c r="AA11" s="39"/>
      <c r="AB11" s="39"/>
      <c r="AC11" s="39"/>
      <c r="AD11" s="45">
        <v>1</v>
      </c>
      <c r="AE11" s="46"/>
      <c r="AF11" s="45">
        <v>1</v>
      </c>
      <c r="AG11" s="45">
        <v>2</v>
      </c>
      <c r="AH11" s="44">
        <v>2</v>
      </c>
      <c r="AI11" s="39">
        <v>11.25</v>
      </c>
      <c r="AJ11" s="39">
        <v>14.25</v>
      </c>
      <c r="AK11" s="39">
        <f t="shared" si="0"/>
        <v>14.9375</v>
      </c>
      <c r="AL11" s="39">
        <f t="shared" si="1"/>
        <v>0.6875</v>
      </c>
      <c r="AM11" s="39"/>
      <c r="AN11" s="9"/>
      <c r="AO11" s="10"/>
      <c r="AP11" s="56"/>
      <c r="AQ11" s="57"/>
    </row>
    <row r="12" spans="1:43" ht="24.95" customHeight="1">
      <c r="A12" s="36">
        <v>12</v>
      </c>
      <c r="B12" s="37">
        <v>402228005180030</v>
      </c>
      <c r="C12" s="38" t="s">
        <v>67</v>
      </c>
      <c r="D12" s="39" t="s">
        <v>54</v>
      </c>
      <c r="E12" s="39" t="s">
        <v>34</v>
      </c>
      <c r="F12" s="40" t="s">
        <v>35</v>
      </c>
      <c r="G12" s="40"/>
      <c r="H12" s="41"/>
      <c r="I12" s="41" t="s">
        <v>36</v>
      </c>
      <c r="J12" s="41"/>
      <c r="K12" s="41" t="s">
        <v>48</v>
      </c>
      <c r="L12" s="41" t="s">
        <v>38</v>
      </c>
      <c r="M12" s="41" t="s">
        <v>39</v>
      </c>
      <c r="N12" s="41" t="s">
        <v>40</v>
      </c>
      <c r="O12" s="41" t="s">
        <v>66</v>
      </c>
      <c r="P12" s="39" t="s">
        <v>34</v>
      </c>
      <c r="Q12" s="39" t="s">
        <v>43</v>
      </c>
      <c r="R12" s="42"/>
      <c r="S12" s="39"/>
      <c r="T12" s="39"/>
      <c r="U12" s="39"/>
      <c r="V12" s="39"/>
      <c r="W12" s="39"/>
      <c r="X12" s="43"/>
      <c r="Y12" s="39"/>
      <c r="Z12" s="39"/>
      <c r="AA12" s="39"/>
      <c r="AB12" s="39"/>
      <c r="AC12" s="39"/>
      <c r="AD12" s="45">
        <v>0.8</v>
      </c>
      <c r="AE12" s="46"/>
      <c r="AF12" s="45">
        <v>0.9</v>
      </c>
      <c r="AG12" s="45">
        <v>1.9</v>
      </c>
      <c r="AH12" s="44">
        <v>2</v>
      </c>
      <c r="AI12" s="39">
        <v>10.75</v>
      </c>
      <c r="AJ12" s="39">
        <v>14.25</v>
      </c>
      <c r="AK12" s="39">
        <f t="shared" si="0"/>
        <v>14.612500000000001</v>
      </c>
      <c r="AL12" s="39">
        <f t="shared" si="1"/>
        <v>0.36250000000000071</v>
      </c>
      <c r="AM12" s="39"/>
      <c r="AN12" s="7" t="s">
        <v>68</v>
      </c>
      <c r="AO12" s="8" t="e">
        <f>VLOOKUP($AO$3,B:AK,31,FALSE)</f>
        <v>#N/A</v>
      </c>
      <c r="AP12" s="58"/>
      <c r="AQ12" s="57"/>
    </row>
    <row r="13" spans="1:43" ht="24.95" customHeight="1">
      <c r="A13" s="36">
        <v>13</v>
      </c>
      <c r="B13" s="37">
        <v>402228005180033</v>
      </c>
      <c r="C13" s="38" t="s">
        <v>69</v>
      </c>
      <c r="D13" s="39" t="s">
        <v>33</v>
      </c>
      <c r="E13" s="39" t="s">
        <v>34</v>
      </c>
      <c r="F13" s="40" t="s">
        <v>35</v>
      </c>
      <c r="G13" s="40"/>
      <c r="H13" s="41" t="s">
        <v>47</v>
      </c>
      <c r="I13" s="41" t="s">
        <v>36</v>
      </c>
      <c r="J13" s="41" t="s">
        <v>37</v>
      </c>
      <c r="K13" s="41" t="s">
        <v>48</v>
      </c>
      <c r="L13" s="41" t="s">
        <v>38</v>
      </c>
      <c r="M13" s="41" t="s">
        <v>39</v>
      </c>
      <c r="N13" s="41" t="s">
        <v>40</v>
      </c>
      <c r="O13" s="41" t="s">
        <v>41</v>
      </c>
      <c r="P13" s="39" t="s">
        <v>42</v>
      </c>
      <c r="Q13" s="39" t="s">
        <v>43</v>
      </c>
      <c r="R13" s="42"/>
      <c r="S13" s="39" t="s">
        <v>49</v>
      </c>
      <c r="T13" s="39"/>
      <c r="U13" s="39"/>
      <c r="V13" s="39"/>
      <c r="W13" s="39"/>
      <c r="X13" s="43"/>
      <c r="Y13" s="39"/>
      <c r="Z13" s="39"/>
      <c r="AA13" s="39"/>
      <c r="AB13" s="39"/>
      <c r="AC13" s="39"/>
      <c r="AD13" s="45">
        <v>1</v>
      </c>
      <c r="AE13" s="46"/>
      <c r="AF13" s="45">
        <v>1</v>
      </c>
      <c r="AG13" s="45">
        <v>2</v>
      </c>
      <c r="AH13" s="44">
        <v>2</v>
      </c>
      <c r="AI13" s="39">
        <v>18.75</v>
      </c>
      <c r="AJ13" s="39">
        <v>19.25</v>
      </c>
      <c r="AK13" s="39">
        <f t="shared" si="0"/>
        <v>19.3125</v>
      </c>
      <c r="AL13" s="39">
        <f t="shared" si="1"/>
        <v>6.25E-2</v>
      </c>
      <c r="AM13" s="39"/>
      <c r="AN13" s="11" t="s">
        <v>70</v>
      </c>
      <c r="AO13" s="8" t="e">
        <f>VLOOKUP($AO$3,B:AK,32,FALSE)</f>
        <v>#N/A</v>
      </c>
      <c r="AP13" s="12"/>
      <c r="AQ13" s="13"/>
    </row>
    <row r="14" spans="1:43" ht="24.95" customHeight="1" thickBot="1">
      <c r="A14" s="36">
        <v>14</v>
      </c>
      <c r="B14" s="37">
        <v>402228005180034</v>
      </c>
      <c r="C14" s="38" t="s">
        <v>71</v>
      </c>
      <c r="D14" s="39" t="s">
        <v>33</v>
      </c>
      <c r="E14" s="39" t="s">
        <v>34</v>
      </c>
      <c r="F14" s="40" t="s">
        <v>35</v>
      </c>
      <c r="G14" s="40"/>
      <c r="H14" s="41" t="s">
        <v>47</v>
      </c>
      <c r="I14" s="41" t="s">
        <v>36</v>
      </c>
      <c r="J14" s="41" t="s">
        <v>37</v>
      </c>
      <c r="K14" s="41" t="s">
        <v>48</v>
      </c>
      <c r="L14" s="41" t="s">
        <v>38</v>
      </c>
      <c r="M14" s="41" t="s">
        <v>39</v>
      </c>
      <c r="N14" s="41" t="s">
        <v>40</v>
      </c>
      <c r="O14" s="41" t="s">
        <v>41</v>
      </c>
      <c r="P14" s="39" t="s">
        <v>42</v>
      </c>
      <c r="Q14" s="39" t="s">
        <v>43</v>
      </c>
      <c r="R14" s="42"/>
      <c r="S14" s="39" t="s">
        <v>49</v>
      </c>
      <c r="T14" s="39"/>
      <c r="U14" s="39"/>
      <c r="V14" s="39"/>
      <c r="W14" s="39"/>
      <c r="X14" s="43"/>
      <c r="Y14" s="39"/>
      <c r="Z14" s="39"/>
      <c r="AA14" s="39"/>
      <c r="AB14" s="39"/>
      <c r="AC14" s="39"/>
      <c r="AD14" s="45">
        <v>1</v>
      </c>
      <c r="AE14" s="46"/>
      <c r="AF14" s="45">
        <v>1</v>
      </c>
      <c r="AG14" s="45">
        <v>2</v>
      </c>
      <c r="AH14" s="44">
        <v>2</v>
      </c>
      <c r="AI14" s="39">
        <v>18.75</v>
      </c>
      <c r="AJ14" s="39">
        <v>19</v>
      </c>
      <c r="AK14" s="39">
        <f t="shared" si="0"/>
        <v>19.1875</v>
      </c>
      <c r="AL14" s="39">
        <f t="shared" si="1"/>
        <v>0.1875</v>
      </c>
      <c r="AM14" s="39"/>
      <c r="AN14" s="14" t="s">
        <v>72</v>
      </c>
      <c r="AO14" s="8" t="e">
        <f>VLOOKUP($AO$3,B:AK,33,FALSE)</f>
        <v>#N/A</v>
      </c>
      <c r="AP14" s="15"/>
      <c r="AQ14" s="16"/>
    </row>
    <row r="15" spans="1:43" ht="24.95" customHeight="1" thickBot="1">
      <c r="A15" s="36">
        <v>16</v>
      </c>
      <c r="B15" s="37">
        <v>402228005180037</v>
      </c>
      <c r="C15" s="38" t="s">
        <v>73</v>
      </c>
      <c r="D15" s="39" t="s">
        <v>33</v>
      </c>
      <c r="E15" s="39" t="s">
        <v>74</v>
      </c>
      <c r="F15" s="40" t="s">
        <v>35</v>
      </c>
      <c r="G15" s="40"/>
      <c r="H15" s="41"/>
      <c r="I15" s="41" t="s">
        <v>75</v>
      </c>
      <c r="J15" s="41"/>
      <c r="K15" s="41" t="s">
        <v>48</v>
      </c>
      <c r="L15" s="41"/>
      <c r="M15" s="41" t="s">
        <v>39</v>
      </c>
      <c r="N15" s="41"/>
      <c r="O15" s="41" t="s">
        <v>66</v>
      </c>
      <c r="P15" s="39" t="s">
        <v>34</v>
      </c>
      <c r="Q15" s="39" t="s">
        <v>34</v>
      </c>
      <c r="R15" s="42"/>
      <c r="S15" s="39" t="s">
        <v>49</v>
      </c>
      <c r="T15" s="39"/>
      <c r="U15" s="39"/>
      <c r="V15" s="39"/>
      <c r="W15" s="39"/>
      <c r="X15" s="43"/>
      <c r="Y15" s="39"/>
      <c r="Z15" s="39"/>
      <c r="AA15" s="39"/>
      <c r="AB15" s="39"/>
      <c r="AC15" s="39"/>
      <c r="AD15" s="45">
        <v>0.75</v>
      </c>
      <c r="AE15" s="46"/>
      <c r="AF15" s="45">
        <v>0.75</v>
      </c>
      <c r="AG15" s="45">
        <v>1.9</v>
      </c>
      <c r="AH15" s="44">
        <v>1.8</v>
      </c>
      <c r="AI15" s="39">
        <v>3.25</v>
      </c>
      <c r="AJ15" s="39">
        <v>9.25</v>
      </c>
      <c r="AK15" s="39">
        <f t="shared" si="0"/>
        <v>9.8874999999999993</v>
      </c>
      <c r="AL15" s="39">
        <f t="shared" si="1"/>
        <v>0.63749999999999929</v>
      </c>
      <c r="AM15" s="39"/>
      <c r="AN15" s="17" t="s">
        <v>76</v>
      </c>
      <c r="AO15" s="18" t="e">
        <f>SUM(AO9:AO14)</f>
        <v>#N/A</v>
      </c>
      <c r="AP15" s="19"/>
      <c r="AQ15" s="20"/>
    </row>
    <row r="16" spans="1:43" ht="24.95" customHeight="1">
      <c r="A16" s="36">
        <v>17</v>
      </c>
      <c r="B16" s="37">
        <v>402228005180038</v>
      </c>
      <c r="C16" s="38" t="s">
        <v>77</v>
      </c>
      <c r="D16" s="47" t="s">
        <v>54</v>
      </c>
      <c r="E16" s="39" t="s">
        <v>34</v>
      </c>
      <c r="F16" s="40" t="s">
        <v>35</v>
      </c>
      <c r="G16" s="40"/>
      <c r="H16" s="41" t="s">
        <v>47</v>
      </c>
      <c r="I16" s="41" t="s">
        <v>36</v>
      </c>
      <c r="J16" s="41" t="s">
        <v>37</v>
      </c>
      <c r="K16" s="41" t="s">
        <v>48</v>
      </c>
      <c r="L16" s="41" t="s">
        <v>38</v>
      </c>
      <c r="M16" s="41" t="s">
        <v>39</v>
      </c>
      <c r="N16" s="41" t="s">
        <v>40</v>
      </c>
      <c r="O16" s="41" t="s">
        <v>66</v>
      </c>
      <c r="P16" s="39" t="s">
        <v>42</v>
      </c>
      <c r="Q16" s="39" t="s">
        <v>43</v>
      </c>
      <c r="R16" s="42"/>
      <c r="S16" s="39" t="s">
        <v>49</v>
      </c>
      <c r="T16" s="39"/>
      <c r="U16" s="39"/>
      <c r="V16" s="39"/>
      <c r="W16" s="39"/>
      <c r="X16" s="43"/>
      <c r="Y16" s="39"/>
      <c r="Z16" s="39"/>
      <c r="AA16" s="39"/>
      <c r="AB16" s="39"/>
      <c r="AC16" s="39"/>
      <c r="AD16" s="45">
        <v>1</v>
      </c>
      <c r="AE16" s="46"/>
      <c r="AF16" s="45">
        <v>1</v>
      </c>
      <c r="AG16" s="45">
        <v>2</v>
      </c>
      <c r="AH16" s="44">
        <v>2</v>
      </c>
      <c r="AI16" s="39">
        <v>7.75</v>
      </c>
      <c r="AJ16" s="39">
        <v>11</v>
      </c>
      <c r="AK16" s="39">
        <f t="shared" si="0"/>
        <v>12.4375</v>
      </c>
      <c r="AL16" s="39">
        <f t="shared" si="1"/>
        <v>1.4375</v>
      </c>
      <c r="AM16" s="39"/>
    </row>
    <row r="17" spans="1:39" ht="24.95" customHeight="1">
      <c r="A17" s="36">
        <v>18</v>
      </c>
      <c r="B17" s="37">
        <v>402228005180039</v>
      </c>
      <c r="C17" s="38" t="s">
        <v>78</v>
      </c>
      <c r="D17" s="39" t="s">
        <v>33</v>
      </c>
      <c r="E17" s="39" t="s">
        <v>34</v>
      </c>
      <c r="F17" s="40" t="s">
        <v>35</v>
      </c>
      <c r="G17" s="40"/>
      <c r="H17" s="41" t="s">
        <v>47</v>
      </c>
      <c r="I17" s="41" t="s">
        <v>36</v>
      </c>
      <c r="J17" s="41" t="s">
        <v>37</v>
      </c>
      <c r="K17" s="41" t="s">
        <v>48</v>
      </c>
      <c r="L17" s="41" t="s">
        <v>38</v>
      </c>
      <c r="M17" s="41" t="s">
        <v>39</v>
      </c>
      <c r="N17" s="41" t="s">
        <v>40</v>
      </c>
      <c r="O17" s="41" t="s">
        <v>41</v>
      </c>
      <c r="P17" s="39" t="s">
        <v>42</v>
      </c>
      <c r="Q17" s="39" t="s">
        <v>43</v>
      </c>
      <c r="R17" s="42"/>
      <c r="S17" s="39" t="s">
        <v>49</v>
      </c>
      <c r="T17" s="39"/>
      <c r="U17" s="39"/>
      <c r="V17" s="39"/>
      <c r="W17" s="39"/>
      <c r="X17" s="43"/>
      <c r="Y17" s="39"/>
      <c r="Z17" s="39"/>
      <c r="AA17" s="39"/>
      <c r="AB17" s="39"/>
      <c r="AC17" s="39"/>
      <c r="AD17" s="45">
        <v>1</v>
      </c>
      <c r="AE17" s="46"/>
      <c r="AF17" s="45">
        <v>1</v>
      </c>
      <c r="AG17" s="45">
        <v>2</v>
      </c>
      <c r="AH17" s="44">
        <v>2</v>
      </c>
      <c r="AI17" s="39">
        <v>12.25</v>
      </c>
      <c r="AJ17" s="39">
        <v>16.75</v>
      </c>
      <c r="AK17" s="39">
        <f t="shared" si="0"/>
        <v>16.4375</v>
      </c>
      <c r="AL17" s="39">
        <f t="shared" si="1"/>
        <v>-0.3125</v>
      </c>
      <c r="AM17" s="39"/>
    </row>
    <row r="18" spans="1:39" ht="24.95" customHeight="1">
      <c r="A18" s="36">
        <v>19</v>
      </c>
      <c r="B18" s="37">
        <v>402228005180040</v>
      </c>
      <c r="C18" s="38" t="s">
        <v>79</v>
      </c>
      <c r="D18" s="39"/>
      <c r="E18" s="39" t="s">
        <v>34</v>
      </c>
      <c r="F18" s="40" t="s">
        <v>35</v>
      </c>
      <c r="G18" s="40"/>
      <c r="H18" s="41" t="s">
        <v>47</v>
      </c>
      <c r="I18" s="41" t="s">
        <v>36</v>
      </c>
      <c r="J18" s="41"/>
      <c r="K18" s="41" t="s">
        <v>48</v>
      </c>
      <c r="L18" s="41"/>
      <c r="M18" s="41" t="s">
        <v>39</v>
      </c>
      <c r="N18" s="41" t="s">
        <v>40</v>
      </c>
      <c r="O18" s="41"/>
      <c r="P18" s="39"/>
      <c r="Q18" s="39" t="s">
        <v>80</v>
      </c>
      <c r="R18" s="42"/>
      <c r="S18" s="39"/>
      <c r="T18" s="39"/>
      <c r="U18" s="39"/>
      <c r="V18" s="39"/>
      <c r="W18" s="39"/>
      <c r="X18" s="43"/>
      <c r="Y18" s="39"/>
      <c r="Z18" s="39"/>
      <c r="AA18" s="39"/>
      <c r="AB18" s="39"/>
      <c r="AC18" s="39"/>
      <c r="AD18" s="45">
        <v>0.75</v>
      </c>
      <c r="AE18" s="46"/>
      <c r="AF18" s="45">
        <v>0.75</v>
      </c>
      <c r="AG18" s="45">
        <v>1.2</v>
      </c>
      <c r="AH18" s="44">
        <v>2</v>
      </c>
      <c r="AI18" s="39">
        <v>15.5</v>
      </c>
      <c r="AJ18" s="39">
        <v>16.75</v>
      </c>
      <c r="AK18" s="39">
        <f t="shared" si="0"/>
        <v>16.2</v>
      </c>
      <c r="AL18" s="39">
        <f t="shared" si="1"/>
        <v>-0.55000000000000071</v>
      </c>
      <c r="AM18" s="39"/>
    </row>
    <row r="19" spans="1:39" ht="24.95" customHeight="1">
      <c r="A19" s="36">
        <v>20</v>
      </c>
      <c r="B19" s="37">
        <v>402228005180041</v>
      </c>
      <c r="C19" s="38" t="s">
        <v>81</v>
      </c>
      <c r="D19" s="39" t="s">
        <v>33</v>
      </c>
      <c r="E19" s="39" t="s">
        <v>34</v>
      </c>
      <c r="F19" s="40" t="s">
        <v>35</v>
      </c>
      <c r="G19" s="40"/>
      <c r="H19" s="41"/>
      <c r="I19" s="41" t="s">
        <v>36</v>
      </c>
      <c r="J19" s="41" t="s">
        <v>37</v>
      </c>
      <c r="K19" s="41" t="s">
        <v>48</v>
      </c>
      <c r="L19" s="41" t="s">
        <v>38</v>
      </c>
      <c r="M19" s="41" t="s">
        <v>39</v>
      </c>
      <c r="N19" s="41" t="s">
        <v>40</v>
      </c>
      <c r="O19" s="41" t="s">
        <v>41</v>
      </c>
      <c r="P19" s="39" t="s">
        <v>42</v>
      </c>
      <c r="Q19" s="39" t="s">
        <v>43</v>
      </c>
      <c r="R19" s="42"/>
      <c r="S19" s="39" t="s">
        <v>34</v>
      </c>
      <c r="T19" s="39"/>
      <c r="U19" s="39"/>
      <c r="V19" s="39"/>
      <c r="W19" s="39"/>
      <c r="X19" s="43"/>
      <c r="Y19" s="39"/>
      <c r="Z19" s="39"/>
      <c r="AA19" s="39"/>
      <c r="AB19" s="39"/>
      <c r="AC19" s="39"/>
      <c r="AD19" s="45">
        <v>1</v>
      </c>
      <c r="AE19" s="46"/>
      <c r="AF19" s="45">
        <v>1</v>
      </c>
      <c r="AG19" s="45">
        <v>2</v>
      </c>
      <c r="AH19" s="44">
        <v>2</v>
      </c>
      <c r="AI19" s="39">
        <v>15.75</v>
      </c>
      <c r="AJ19" s="39">
        <v>15.5</v>
      </c>
      <c r="AK19" s="39">
        <f t="shared" si="0"/>
        <v>16.6875</v>
      </c>
      <c r="AL19" s="39">
        <f t="shared" si="1"/>
        <v>1.1875</v>
      </c>
      <c r="AM19" s="39"/>
    </row>
    <row r="20" spans="1:39" ht="24.95" customHeight="1">
      <c r="A20" s="36">
        <v>21</v>
      </c>
      <c r="B20" s="37">
        <v>402228005180046</v>
      </c>
      <c r="C20" s="38" t="s">
        <v>82</v>
      </c>
      <c r="D20" s="39" t="s">
        <v>33</v>
      </c>
      <c r="E20" s="39" t="s">
        <v>34</v>
      </c>
      <c r="F20" s="40" t="s">
        <v>35</v>
      </c>
      <c r="G20" s="40"/>
      <c r="H20" s="41" t="s">
        <v>47</v>
      </c>
      <c r="I20" s="41" t="s">
        <v>36</v>
      </c>
      <c r="J20" s="41" t="s">
        <v>37</v>
      </c>
      <c r="K20" s="41"/>
      <c r="L20" s="41"/>
      <c r="M20" s="41" t="s">
        <v>39</v>
      </c>
      <c r="N20" s="41" t="s">
        <v>40</v>
      </c>
      <c r="O20" s="41" t="s">
        <v>66</v>
      </c>
      <c r="P20" s="39"/>
      <c r="Q20" s="39"/>
      <c r="R20" s="42"/>
      <c r="S20" s="39">
        <v>3</v>
      </c>
      <c r="T20" s="39"/>
      <c r="U20" s="39"/>
      <c r="V20" s="39"/>
      <c r="W20" s="39"/>
      <c r="X20" s="43"/>
      <c r="Y20" s="39"/>
      <c r="Z20" s="39"/>
      <c r="AA20" s="39"/>
      <c r="AB20" s="39"/>
      <c r="AC20" s="39"/>
      <c r="AD20" s="45">
        <v>0.75</v>
      </c>
      <c r="AE20" s="46"/>
      <c r="AF20" s="45">
        <v>0.75</v>
      </c>
      <c r="AG20" s="45">
        <v>1.3</v>
      </c>
      <c r="AH20" s="44">
        <v>2</v>
      </c>
      <c r="AI20" s="39">
        <v>4.25</v>
      </c>
      <c r="AJ20" s="39">
        <v>10.25</v>
      </c>
      <c r="AK20" s="39">
        <f t="shared" si="0"/>
        <v>10.237500000000001</v>
      </c>
      <c r="AL20" s="39">
        <f t="shared" si="1"/>
        <v>-1.2499999999999289E-2</v>
      </c>
      <c r="AM20" s="39"/>
    </row>
    <row r="21" spans="1:39" ht="24.95" customHeight="1">
      <c r="A21" s="36">
        <v>22</v>
      </c>
      <c r="B21" s="37">
        <v>402228005180048</v>
      </c>
      <c r="C21" s="38" t="s">
        <v>83</v>
      </c>
      <c r="D21" s="39" t="s">
        <v>54</v>
      </c>
      <c r="E21" s="39" t="s">
        <v>34</v>
      </c>
      <c r="F21" s="40" t="s">
        <v>35</v>
      </c>
      <c r="G21" s="40"/>
      <c r="H21" s="41"/>
      <c r="I21" s="41" t="s">
        <v>36</v>
      </c>
      <c r="J21" s="41" t="s">
        <v>37</v>
      </c>
      <c r="K21" s="41" t="s">
        <v>48</v>
      </c>
      <c r="L21" s="41" t="s">
        <v>38</v>
      </c>
      <c r="M21" s="41" t="s">
        <v>39</v>
      </c>
      <c r="N21" s="41" t="s">
        <v>40</v>
      </c>
      <c r="O21" s="41" t="s">
        <v>41</v>
      </c>
      <c r="P21" s="39" t="s">
        <v>42</v>
      </c>
      <c r="Q21" s="39" t="s">
        <v>43</v>
      </c>
      <c r="R21" s="42"/>
      <c r="S21" s="39" t="s">
        <v>49</v>
      </c>
      <c r="T21" s="39"/>
      <c r="U21" s="39"/>
      <c r="V21" s="39"/>
      <c r="W21" s="39"/>
      <c r="X21" s="43"/>
      <c r="Y21" s="39"/>
      <c r="Z21" s="39"/>
      <c r="AA21" s="39"/>
      <c r="AB21" s="39"/>
      <c r="AC21" s="39"/>
      <c r="AD21" s="45">
        <v>1</v>
      </c>
      <c r="AE21" s="46"/>
      <c r="AF21" s="45">
        <v>1</v>
      </c>
      <c r="AG21" s="45">
        <v>2</v>
      </c>
      <c r="AH21" s="44">
        <v>2</v>
      </c>
      <c r="AI21" s="39">
        <v>17</v>
      </c>
      <c r="AJ21" s="39">
        <v>19.5</v>
      </c>
      <c r="AK21" s="39">
        <f t="shared" si="0"/>
        <v>19</v>
      </c>
      <c r="AL21" s="39">
        <f t="shared" si="1"/>
        <v>-0.5</v>
      </c>
      <c r="AM21" s="39"/>
    </row>
    <row r="22" spans="1:39" ht="24.95" customHeight="1">
      <c r="A22" s="36">
        <v>23</v>
      </c>
      <c r="B22" s="37">
        <v>402228005180052</v>
      </c>
      <c r="C22" s="38" t="s">
        <v>84</v>
      </c>
      <c r="D22" s="39" t="s">
        <v>54</v>
      </c>
      <c r="E22" s="39" t="s">
        <v>34</v>
      </c>
      <c r="F22" s="40" t="s">
        <v>35</v>
      </c>
      <c r="G22" s="40"/>
      <c r="H22" s="41" t="s">
        <v>47</v>
      </c>
      <c r="I22" s="41" t="s">
        <v>36</v>
      </c>
      <c r="J22" s="41" t="s">
        <v>85</v>
      </c>
      <c r="K22" s="41" t="s">
        <v>48</v>
      </c>
      <c r="L22" s="41" t="s">
        <v>38</v>
      </c>
      <c r="M22" s="41" t="s">
        <v>39</v>
      </c>
      <c r="N22" s="41" t="s">
        <v>40</v>
      </c>
      <c r="O22" s="41" t="s">
        <v>41</v>
      </c>
      <c r="P22" s="39" t="s">
        <v>42</v>
      </c>
      <c r="Q22" s="39" t="s">
        <v>80</v>
      </c>
      <c r="R22" s="42"/>
      <c r="S22" s="39" t="s">
        <v>49</v>
      </c>
      <c r="T22" s="39"/>
      <c r="U22" s="39"/>
      <c r="V22" s="39"/>
      <c r="W22" s="39"/>
      <c r="X22" s="43"/>
      <c r="Y22" s="39"/>
      <c r="Z22" s="39"/>
      <c r="AA22" s="39"/>
      <c r="AB22" s="39"/>
      <c r="AC22" s="39"/>
      <c r="AD22" s="45">
        <v>1</v>
      </c>
      <c r="AE22" s="46"/>
      <c r="AF22" s="45">
        <v>1</v>
      </c>
      <c r="AG22" s="45">
        <v>1.9</v>
      </c>
      <c r="AH22" s="44">
        <v>1.9</v>
      </c>
      <c r="AI22" s="39">
        <v>13</v>
      </c>
      <c r="AJ22" s="39">
        <v>16.75</v>
      </c>
      <c r="AK22" s="39">
        <f t="shared" si="0"/>
        <v>16.425000000000001</v>
      </c>
      <c r="AL22" s="39">
        <f t="shared" si="1"/>
        <v>-0.32499999999999929</v>
      </c>
      <c r="AM22" s="39"/>
    </row>
    <row r="23" spans="1:39" ht="24.95" customHeight="1">
      <c r="A23" s="36">
        <v>24</v>
      </c>
      <c r="B23" s="37">
        <v>402228005180057</v>
      </c>
      <c r="C23" s="38" t="s">
        <v>86</v>
      </c>
      <c r="D23" s="39"/>
      <c r="E23" s="39" t="s">
        <v>34</v>
      </c>
      <c r="F23" s="40" t="s">
        <v>35</v>
      </c>
      <c r="G23" s="40"/>
      <c r="H23" s="41" t="s">
        <v>47</v>
      </c>
      <c r="I23" s="41" t="s">
        <v>36</v>
      </c>
      <c r="J23" s="41" t="s">
        <v>37</v>
      </c>
      <c r="K23" s="41"/>
      <c r="L23" s="41" t="s">
        <v>38</v>
      </c>
      <c r="M23" s="41" t="s">
        <v>39</v>
      </c>
      <c r="N23" s="41" t="s">
        <v>40</v>
      </c>
      <c r="O23" s="41"/>
      <c r="P23" s="39" t="s">
        <v>42</v>
      </c>
      <c r="Q23" s="39"/>
      <c r="R23" s="42"/>
      <c r="S23" s="39" t="s">
        <v>49</v>
      </c>
      <c r="T23" s="39"/>
      <c r="U23" s="39"/>
      <c r="V23" s="39"/>
      <c r="W23" s="39"/>
      <c r="X23" s="43"/>
      <c r="Y23" s="39"/>
      <c r="Z23" s="39"/>
      <c r="AA23" s="39"/>
      <c r="AB23" s="39"/>
      <c r="AC23" s="39"/>
      <c r="AD23" s="45">
        <v>1</v>
      </c>
      <c r="AE23" s="46"/>
      <c r="AF23" s="45">
        <v>1</v>
      </c>
      <c r="AG23" s="45">
        <v>1.8</v>
      </c>
      <c r="AH23" s="44">
        <v>2</v>
      </c>
      <c r="AI23" s="39">
        <v>17</v>
      </c>
      <c r="AJ23" s="39">
        <v>18.75</v>
      </c>
      <c r="AK23" s="39">
        <f t="shared" si="0"/>
        <v>18.425000000000001</v>
      </c>
      <c r="AL23" s="39">
        <f t="shared" si="1"/>
        <v>-0.32499999999999929</v>
      </c>
      <c r="AM23" s="39"/>
    </row>
    <row r="24" spans="1:39" ht="24.95" customHeight="1">
      <c r="A24" s="36">
        <v>25</v>
      </c>
      <c r="B24" s="37">
        <v>402228005180059</v>
      </c>
      <c r="C24" s="38" t="s">
        <v>87</v>
      </c>
      <c r="D24" s="39" t="s">
        <v>33</v>
      </c>
      <c r="E24" s="39" t="s">
        <v>34</v>
      </c>
      <c r="F24" s="40" t="s">
        <v>35</v>
      </c>
      <c r="G24" s="40"/>
      <c r="H24" s="41" t="s">
        <v>47</v>
      </c>
      <c r="I24" s="41" t="s">
        <v>36</v>
      </c>
      <c r="J24" s="41" t="s">
        <v>37</v>
      </c>
      <c r="K24" s="41" t="s">
        <v>48</v>
      </c>
      <c r="L24" s="41" t="s">
        <v>38</v>
      </c>
      <c r="M24" s="41" t="s">
        <v>39</v>
      </c>
      <c r="N24" s="41" t="s">
        <v>40</v>
      </c>
      <c r="O24" s="41" t="s">
        <v>41</v>
      </c>
      <c r="P24" s="39" t="s">
        <v>42</v>
      </c>
      <c r="Q24" s="39" t="s">
        <v>43</v>
      </c>
      <c r="R24" s="42"/>
      <c r="S24" s="39" t="s">
        <v>49</v>
      </c>
      <c r="T24" s="39"/>
      <c r="U24" s="39"/>
      <c r="V24" s="39"/>
      <c r="W24" s="39"/>
      <c r="X24" s="43"/>
      <c r="Y24" s="39"/>
      <c r="Z24" s="39"/>
      <c r="AA24" s="39"/>
      <c r="AB24" s="39"/>
      <c r="AC24" s="39"/>
      <c r="AD24" s="45">
        <v>1</v>
      </c>
      <c r="AE24" s="46"/>
      <c r="AF24" s="45">
        <v>1</v>
      </c>
      <c r="AG24" s="45">
        <v>2</v>
      </c>
      <c r="AH24" s="44">
        <v>2</v>
      </c>
      <c r="AI24" s="39">
        <v>20</v>
      </c>
      <c r="AJ24" s="39">
        <v>19.75</v>
      </c>
      <c r="AK24" s="39">
        <f t="shared" si="0"/>
        <v>19.875</v>
      </c>
      <c r="AL24" s="39">
        <f t="shared" si="1"/>
        <v>0.125</v>
      </c>
      <c r="AM24" s="39"/>
    </row>
    <row r="25" spans="1:39" ht="24.95" customHeight="1">
      <c r="A25" s="36">
        <v>26</v>
      </c>
      <c r="B25" s="37">
        <v>402228005180063</v>
      </c>
      <c r="C25" s="38" t="s">
        <v>88</v>
      </c>
      <c r="D25" s="39"/>
      <c r="E25" s="39"/>
      <c r="F25" s="40" t="s">
        <v>35</v>
      </c>
      <c r="G25" s="40"/>
      <c r="H25" s="41" t="s">
        <v>47</v>
      </c>
      <c r="I25" s="41" t="s">
        <v>89</v>
      </c>
      <c r="J25" s="41" t="s">
        <v>37</v>
      </c>
      <c r="K25" s="41" t="s">
        <v>48</v>
      </c>
      <c r="L25" s="41" t="s">
        <v>38</v>
      </c>
      <c r="M25" s="41" t="s">
        <v>39</v>
      </c>
      <c r="N25" s="41" t="s">
        <v>40</v>
      </c>
      <c r="O25" s="41"/>
      <c r="P25" s="39" t="s">
        <v>42</v>
      </c>
      <c r="Q25" s="39" t="s">
        <v>43</v>
      </c>
      <c r="R25" s="42"/>
      <c r="S25" s="39" t="s">
        <v>49</v>
      </c>
      <c r="T25" s="39"/>
      <c r="U25" s="39"/>
      <c r="V25" s="39"/>
      <c r="W25" s="39"/>
      <c r="X25" s="43"/>
      <c r="Y25" s="39"/>
      <c r="Z25" s="39"/>
      <c r="AA25" s="39"/>
      <c r="AB25" s="39"/>
      <c r="AC25" s="39"/>
      <c r="AD25" s="45">
        <v>1</v>
      </c>
      <c r="AE25" s="46"/>
      <c r="AF25" s="45">
        <v>1</v>
      </c>
      <c r="AG25" s="45">
        <v>2</v>
      </c>
      <c r="AH25" s="44">
        <v>1.5</v>
      </c>
      <c r="AI25" s="39">
        <v>12.5</v>
      </c>
      <c r="AJ25" s="39">
        <v>14.25</v>
      </c>
      <c r="AK25" s="39">
        <f t="shared" si="0"/>
        <v>14.75</v>
      </c>
      <c r="AL25" s="39">
        <f t="shared" si="1"/>
        <v>0.5</v>
      </c>
      <c r="AM25" s="39"/>
    </row>
    <row r="26" spans="1:39" ht="24.95" customHeight="1">
      <c r="A26" s="36">
        <v>10</v>
      </c>
      <c r="B26" s="37">
        <v>401228005180010</v>
      </c>
      <c r="C26" s="38" t="s">
        <v>90</v>
      </c>
      <c r="D26" s="39"/>
      <c r="E26" s="39" t="s">
        <v>74</v>
      </c>
      <c r="F26" s="40" t="s">
        <v>35</v>
      </c>
      <c r="G26" s="40"/>
      <c r="H26" s="41"/>
      <c r="I26" s="41" t="s">
        <v>36</v>
      </c>
      <c r="J26" s="41"/>
      <c r="K26" s="41"/>
      <c r="L26" s="41"/>
      <c r="M26" s="41"/>
      <c r="N26" s="41"/>
      <c r="O26" s="41"/>
      <c r="P26" s="39">
        <v>12</v>
      </c>
      <c r="Q26" s="39"/>
      <c r="R26" s="42"/>
      <c r="S26" s="39"/>
      <c r="T26" s="39"/>
      <c r="U26" s="39"/>
      <c r="V26" s="39"/>
      <c r="W26" s="39"/>
      <c r="X26" s="43"/>
      <c r="Y26" s="39"/>
      <c r="Z26" s="39"/>
      <c r="AA26" s="39"/>
      <c r="AB26" s="39"/>
      <c r="AC26" s="39"/>
      <c r="AD26" s="45"/>
      <c r="AE26" s="46"/>
      <c r="AF26" s="45">
        <v>0.4</v>
      </c>
      <c r="AG26" s="45">
        <v>0</v>
      </c>
      <c r="AH26" s="44"/>
      <c r="AI26" s="39"/>
      <c r="AJ26" s="39">
        <v>7.75</v>
      </c>
      <c r="AK26" s="39">
        <f>AF26+AG26+AH26+(AI26*5/20)+(AJ26*10/20)</f>
        <v>4.2750000000000004</v>
      </c>
      <c r="AL26" s="39">
        <f t="shared" si="1"/>
        <v>-3.4749999999999996</v>
      </c>
      <c r="AM26" s="39"/>
    </row>
    <row r="27" spans="1:39" ht="24.95" customHeight="1">
      <c r="A27" s="36"/>
      <c r="B27" s="37"/>
      <c r="C27" s="38"/>
      <c r="D27" s="39"/>
      <c r="E27" s="39"/>
      <c r="F27" s="40"/>
      <c r="G27" s="40"/>
      <c r="H27" s="41"/>
      <c r="I27" s="41"/>
      <c r="J27" s="41"/>
      <c r="K27" s="41"/>
      <c r="L27" s="41"/>
      <c r="M27" s="41"/>
      <c r="N27" s="41"/>
      <c r="O27" s="41"/>
      <c r="P27" s="39"/>
      <c r="Q27" s="39"/>
      <c r="R27" s="42"/>
      <c r="S27" s="39"/>
      <c r="T27" s="39"/>
      <c r="U27" s="39"/>
      <c r="V27" s="39"/>
      <c r="W27" s="39"/>
      <c r="X27" s="43"/>
      <c r="Y27" s="39"/>
      <c r="Z27" s="39"/>
      <c r="AA27" s="39"/>
      <c r="AB27" s="39"/>
      <c r="AC27" s="39"/>
      <c r="AD27" s="45"/>
      <c r="AE27" s="46"/>
      <c r="AF27" s="45"/>
      <c r="AG27" s="45">
        <v>0</v>
      </c>
      <c r="AH27" s="44"/>
      <c r="AI27" s="39"/>
      <c r="AJ27" s="39"/>
      <c r="AK27" s="39"/>
      <c r="AL27" s="39"/>
      <c r="AM27" s="39"/>
    </row>
    <row r="28" spans="1:39" ht="24.95" customHeight="1">
      <c r="A28" s="36"/>
      <c r="B28" s="37"/>
      <c r="C28" s="38"/>
      <c r="D28" s="48"/>
      <c r="E28" s="49">
        <f t="shared" ref="E28:X28" si="2">COUNTA(E3:E26)</f>
        <v>23</v>
      </c>
      <c r="F28" s="49">
        <f t="shared" si="2"/>
        <v>24</v>
      </c>
      <c r="G28" s="49">
        <f t="shared" si="2"/>
        <v>0</v>
      </c>
      <c r="H28" s="49">
        <f t="shared" si="2"/>
        <v>17</v>
      </c>
      <c r="I28" s="49">
        <f t="shared" si="2"/>
        <v>24</v>
      </c>
      <c r="J28" s="49">
        <f t="shared" si="2"/>
        <v>20</v>
      </c>
      <c r="K28" s="49">
        <f t="shared" si="2"/>
        <v>21</v>
      </c>
      <c r="L28" s="49">
        <f t="shared" si="2"/>
        <v>18</v>
      </c>
      <c r="M28" s="49">
        <f t="shared" si="2"/>
        <v>23</v>
      </c>
      <c r="N28" s="49">
        <f t="shared" si="2"/>
        <v>21</v>
      </c>
      <c r="O28" s="49">
        <f t="shared" si="2"/>
        <v>18</v>
      </c>
      <c r="P28" s="49">
        <f t="shared" si="2"/>
        <v>21</v>
      </c>
      <c r="Q28" s="49">
        <f t="shared" si="2"/>
        <v>20</v>
      </c>
      <c r="R28" s="49">
        <f t="shared" si="2"/>
        <v>0</v>
      </c>
      <c r="S28" s="49">
        <f t="shared" si="2"/>
        <v>20</v>
      </c>
      <c r="T28" s="49">
        <f t="shared" si="2"/>
        <v>0</v>
      </c>
      <c r="U28" s="49">
        <f t="shared" si="2"/>
        <v>0</v>
      </c>
      <c r="V28" s="49">
        <f t="shared" si="2"/>
        <v>0</v>
      </c>
      <c r="W28" s="49">
        <f t="shared" si="2"/>
        <v>0</v>
      </c>
      <c r="X28" s="49">
        <f t="shared" si="2"/>
        <v>0</v>
      </c>
      <c r="Y28" s="48"/>
      <c r="Z28" s="48"/>
      <c r="AA28" s="48"/>
      <c r="AB28" s="48"/>
      <c r="AC28" s="48"/>
      <c r="AD28" s="45"/>
      <c r="AE28" s="46"/>
      <c r="AF28" s="45"/>
      <c r="AG28" s="45">
        <v>0</v>
      </c>
      <c r="AH28" s="44"/>
      <c r="AI28" s="39"/>
      <c r="AJ28" s="39"/>
      <c r="AK28" s="39"/>
      <c r="AL28" s="39"/>
      <c r="AM28" s="39"/>
    </row>
    <row r="29" spans="1:39" ht="24.95" customHeight="1"/>
    <row r="30" spans="1:39" ht="24.95" customHeight="1">
      <c r="A30" s="36">
        <v>11</v>
      </c>
      <c r="B30" s="37">
        <v>402228005180023</v>
      </c>
      <c r="C30" s="38" t="s">
        <v>91</v>
      </c>
      <c r="D30" s="39"/>
      <c r="E30" s="39" t="s">
        <v>34</v>
      </c>
      <c r="F30" s="40" t="s">
        <v>35</v>
      </c>
      <c r="G30" s="40"/>
      <c r="H30" s="41"/>
      <c r="I30" s="41" t="s">
        <v>92</v>
      </c>
      <c r="J30" s="41"/>
      <c r="K30" s="41"/>
      <c r="L30" s="41"/>
      <c r="M30" s="41"/>
      <c r="N30" s="41"/>
      <c r="O30" s="41"/>
      <c r="P30" s="39"/>
      <c r="Q30" s="39"/>
      <c r="R30" s="42"/>
      <c r="S30" s="39"/>
      <c r="T30" s="39"/>
      <c r="U30" s="39"/>
      <c r="V30" s="39"/>
      <c r="W30" s="39"/>
      <c r="X30" s="43"/>
      <c r="Y30" s="39"/>
      <c r="Z30" s="39"/>
      <c r="AA30" s="39"/>
      <c r="AB30" s="39"/>
      <c r="AC30" s="39"/>
      <c r="AD30" s="45"/>
      <c r="AE30" s="46"/>
      <c r="AF30" s="45"/>
      <c r="AG30" s="45">
        <v>0</v>
      </c>
      <c r="AH30" s="44"/>
      <c r="AI30" s="39"/>
      <c r="AJ30" s="39"/>
      <c r="AK30" s="39">
        <f>AF30+AG30+AH30+(AI30*5/20)+(AJ30*10/20)</f>
        <v>0</v>
      </c>
      <c r="AL30" s="39"/>
      <c r="AM30" s="39"/>
    </row>
    <row r="31" spans="1:39" ht="24.95" customHeight="1">
      <c r="A31" s="36">
        <v>15</v>
      </c>
      <c r="B31" s="37">
        <v>402228005180035</v>
      </c>
      <c r="C31" s="38" t="s">
        <v>93</v>
      </c>
      <c r="D31" s="39"/>
      <c r="E31" s="39" t="s">
        <v>34</v>
      </c>
      <c r="F31" s="40" t="s">
        <v>35</v>
      </c>
      <c r="G31" s="40"/>
      <c r="H31" s="41"/>
      <c r="I31" s="41" t="s">
        <v>92</v>
      </c>
      <c r="J31" s="41"/>
      <c r="K31" s="41"/>
      <c r="L31" s="41"/>
      <c r="M31" s="41"/>
      <c r="N31" s="41"/>
      <c r="O31" s="41"/>
      <c r="P31" s="39"/>
      <c r="Q31" s="39"/>
      <c r="R31" s="42"/>
      <c r="S31" s="39"/>
      <c r="T31" s="39"/>
      <c r="U31" s="39"/>
      <c r="V31" s="39"/>
      <c r="W31" s="39"/>
      <c r="X31" s="43"/>
      <c r="Y31" s="39"/>
      <c r="Z31" s="39"/>
      <c r="AA31" s="39"/>
      <c r="AB31" s="39"/>
      <c r="AC31" s="39"/>
      <c r="AD31" s="45"/>
      <c r="AE31" s="39"/>
      <c r="AF31" s="45"/>
      <c r="AG31" s="45"/>
      <c r="AH31" s="44"/>
      <c r="AI31" s="39"/>
      <c r="AJ31" s="39"/>
      <c r="AK31" s="39">
        <f>AF31+AG31+AH31+(AI31*5/20)+(AJ31*10/20)</f>
        <v>0</v>
      </c>
      <c r="AL31" s="39"/>
      <c r="AM31" s="39"/>
    </row>
    <row r="32" spans="1:39" ht="24.95" customHeight="1">
      <c r="A32" s="36"/>
      <c r="B32" s="37"/>
      <c r="C32" s="38"/>
      <c r="D32" s="39"/>
      <c r="E32" s="39"/>
      <c r="F32" s="40"/>
      <c r="G32" s="40"/>
      <c r="H32" s="41"/>
      <c r="I32" s="41"/>
      <c r="J32" s="41"/>
      <c r="K32" s="41"/>
      <c r="L32" s="41"/>
      <c r="M32" s="41"/>
      <c r="N32" s="41"/>
      <c r="O32" s="41"/>
      <c r="P32" s="39"/>
      <c r="Q32" s="39"/>
      <c r="R32" s="42"/>
      <c r="S32" s="39"/>
      <c r="T32" s="39"/>
      <c r="U32" s="39"/>
      <c r="V32" s="39"/>
      <c r="W32" s="39"/>
      <c r="X32" s="43"/>
      <c r="Y32" s="39"/>
      <c r="Z32" s="39"/>
      <c r="AA32" s="39"/>
      <c r="AB32" s="39"/>
      <c r="AC32" s="39"/>
      <c r="AD32" s="45"/>
      <c r="AE32" s="39"/>
      <c r="AF32" s="45"/>
      <c r="AG32" s="45"/>
      <c r="AH32" s="44"/>
      <c r="AI32" s="39"/>
      <c r="AJ32" s="39"/>
      <c r="AK32" s="39"/>
      <c r="AL32" s="39"/>
      <c r="AM32" s="39"/>
    </row>
    <row r="33" spans="1:39" ht="24.95" customHeight="1">
      <c r="A33" s="36"/>
      <c r="B33" s="37"/>
      <c r="C33" s="38"/>
      <c r="D33" s="39"/>
      <c r="E33" s="39"/>
      <c r="F33" s="40"/>
      <c r="G33" s="40"/>
      <c r="H33" s="41"/>
      <c r="I33" s="41"/>
      <c r="J33" s="41"/>
      <c r="K33" s="41"/>
      <c r="L33" s="41"/>
      <c r="M33" s="41"/>
      <c r="N33" s="41"/>
      <c r="O33" s="41"/>
      <c r="P33" s="39"/>
      <c r="Q33" s="39"/>
      <c r="R33" s="42"/>
      <c r="S33" s="39"/>
      <c r="T33" s="39"/>
      <c r="U33" s="39"/>
      <c r="V33" s="39"/>
      <c r="W33" s="39"/>
      <c r="X33" s="43"/>
      <c r="Y33" s="39"/>
      <c r="Z33" s="39"/>
      <c r="AA33" s="39"/>
      <c r="AB33" s="39"/>
      <c r="AC33" s="39"/>
      <c r="AD33" s="45"/>
      <c r="AE33" s="39"/>
      <c r="AF33" s="45"/>
      <c r="AG33" s="45"/>
      <c r="AH33" s="44"/>
      <c r="AI33" s="39"/>
      <c r="AJ33" s="39"/>
      <c r="AK33" s="39"/>
      <c r="AL33" s="39"/>
      <c r="AM33" s="39"/>
    </row>
    <row r="34" spans="1:39" ht="24.95" customHeight="1">
      <c r="A34" s="36"/>
      <c r="B34" s="37"/>
      <c r="C34" s="38"/>
      <c r="D34" s="39"/>
      <c r="E34" s="39"/>
      <c r="F34" s="40"/>
      <c r="G34" s="40"/>
      <c r="H34" s="41"/>
      <c r="I34" s="41"/>
      <c r="J34" s="41"/>
      <c r="K34" s="41"/>
      <c r="L34" s="41"/>
      <c r="M34" s="41"/>
      <c r="N34" s="41"/>
      <c r="O34" s="41"/>
      <c r="P34" s="39"/>
      <c r="Q34" s="39"/>
      <c r="R34" s="42"/>
      <c r="S34" s="39"/>
      <c r="T34" s="39"/>
      <c r="U34" s="39"/>
      <c r="V34" s="39"/>
      <c r="W34" s="39"/>
      <c r="X34" s="43"/>
      <c r="Y34" s="39"/>
      <c r="Z34" s="39"/>
      <c r="AA34" s="39"/>
      <c r="AB34" s="39"/>
      <c r="AC34" s="39"/>
      <c r="AD34" s="45"/>
      <c r="AE34" s="39"/>
      <c r="AF34" s="45"/>
      <c r="AG34" s="45"/>
      <c r="AH34" s="44"/>
      <c r="AI34" s="39"/>
      <c r="AJ34" s="39"/>
      <c r="AK34" s="39"/>
      <c r="AL34" s="39"/>
      <c r="AM34" s="39"/>
    </row>
    <row r="35" spans="1:39" ht="24.95" customHeight="1">
      <c r="A35" s="36"/>
      <c r="B35" s="37"/>
      <c r="C35" s="38"/>
      <c r="D35" s="39"/>
      <c r="E35" s="39"/>
      <c r="F35" s="40"/>
      <c r="G35" s="40"/>
      <c r="H35" s="41"/>
      <c r="I35" s="41"/>
      <c r="J35" s="41"/>
      <c r="K35" s="41"/>
      <c r="L35" s="41"/>
      <c r="M35" s="41"/>
      <c r="N35" s="41"/>
      <c r="O35" s="41"/>
      <c r="P35" s="39"/>
      <c r="Q35" s="39"/>
      <c r="R35" s="42"/>
      <c r="S35" s="39"/>
      <c r="T35" s="39"/>
      <c r="U35" s="39"/>
      <c r="V35" s="39"/>
      <c r="W35" s="39"/>
      <c r="X35" s="43"/>
      <c r="Y35" s="39"/>
      <c r="Z35" s="39"/>
      <c r="AA35" s="39"/>
      <c r="AB35" s="39"/>
      <c r="AC35" s="39"/>
      <c r="AD35" s="45"/>
      <c r="AE35" s="39"/>
      <c r="AF35" s="45"/>
      <c r="AG35" s="45"/>
      <c r="AH35" s="44"/>
      <c r="AI35" s="39"/>
      <c r="AJ35" s="39"/>
      <c r="AK35" s="39"/>
      <c r="AL35" s="39"/>
      <c r="AM35" s="39"/>
    </row>
    <row r="36" spans="1:39" ht="24.95" customHeight="1">
      <c r="A36" s="36"/>
      <c r="B36" s="37"/>
      <c r="C36" s="38"/>
      <c r="D36" s="39"/>
      <c r="E36" s="39"/>
      <c r="F36" s="40"/>
      <c r="G36" s="40"/>
      <c r="H36" s="41"/>
      <c r="I36" s="41"/>
      <c r="J36" s="41"/>
      <c r="K36" s="41"/>
      <c r="L36" s="41"/>
      <c r="M36" s="41"/>
      <c r="N36" s="41"/>
      <c r="O36" s="41"/>
      <c r="P36" s="39"/>
      <c r="Q36" s="39"/>
      <c r="R36" s="42"/>
      <c r="S36" s="39"/>
      <c r="T36" s="39"/>
      <c r="U36" s="39"/>
      <c r="V36" s="39"/>
      <c r="W36" s="39"/>
      <c r="X36" s="43"/>
      <c r="Y36" s="39"/>
      <c r="Z36" s="39"/>
      <c r="AA36" s="39"/>
      <c r="AB36" s="39"/>
      <c r="AC36" s="39"/>
      <c r="AD36" s="45"/>
      <c r="AE36" s="39"/>
      <c r="AF36" s="45"/>
      <c r="AG36" s="45"/>
      <c r="AH36" s="44"/>
      <c r="AI36" s="39"/>
      <c r="AJ36" s="39"/>
      <c r="AK36" s="39"/>
      <c r="AL36" s="39"/>
      <c r="AM36" s="39"/>
    </row>
    <row r="37" spans="1:39" ht="24.95" customHeight="1">
      <c r="A37" s="36"/>
      <c r="B37" s="37"/>
      <c r="C37" s="38"/>
      <c r="D37" s="39"/>
      <c r="E37" s="39"/>
      <c r="F37" s="40"/>
      <c r="G37" s="40"/>
      <c r="H37" s="41"/>
      <c r="I37" s="41"/>
      <c r="J37" s="41"/>
      <c r="K37" s="41"/>
      <c r="L37" s="41"/>
      <c r="M37" s="41"/>
      <c r="N37" s="41"/>
      <c r="O37" s="41"/>
      <c r="P37" s="39"/>
      <c r="Q37" s="39"/>
      <c r="R37" s="42"/>
      <c r="S37" s="39"/>
      <c r="T37" s="39"/>
      <c r="U37" s="39"/>
      <c r="V37" s="39"/>
      <c r="W37" s="39"/>
      <c r="X37" s="43"/>
      <c r="Y37" s="39"/>
      <c r="Z37" s="39"/>
      <c r="AA37" s="39"/>
      <c r="AB37" s="39"/>
      <c r="AC37" s="39"/>
      <c r="AD37" s="45"/>
      <c r="AE37" s="39"/>
      <c r="AF37" s="45"/>
      <c r="AG37" s="45"/>
      <c r="AH37" s="44"/>
      <c r="AI37" s="39"/>
      <c r="AJ37" s="39"/>
      <c r="AK37" s="39"/>
      <c r="AL37" s="39"/>
      <c r="AM37" s="39"/>
    </row>
    <row r="38" spans="1:39" ht="24.95" customHeight="1">
      <c r="A38" s="36"/>
      <c r="B38" s="37"/>
      <c r="C38" s="38"/>
      <c r="D38" s="39"/>
      <c r="E38" s="39"/>
      <c r="F38" s="40"/>
      <c r="G38" s="40"/>
      <c r="H38" s="41"/>
      <c r="I38" s="41"/>
      <c r="J38" s="41"/>
      <c r="K38" s="41"/>
      <c r="L38" s="41"/>
      <c r="M38" s="41"/>
      <c r="N38" s="41"/>
      <c r="O38" s="41"/>
      <c r="P38" s="39"/>
      <c r="Q38" s="39"/>
      <c r="R38" s="42"/>
      <c r="S38" s="39"/>
      <c r="T38" s="39"/>
      <c r="U38" s="39"/>
      <c r="V38" s="39"/>
      <c r="W38" s="39"/>
      <c r="X38" s="43"/>
      <c r="Y38" s="39"/>
      <c r="Z38" s="39"/>
      <c r="AA38" s="39"/>
      <c r="AB38" s="39"/>
      <c r="AC38" s="39"/>
      <c r="AD38" s="45"/>
      <c r="AE38" s="39"/>
      <c r="AF38" s="45"/>
      <c r="AG38" s="45"/>
      <c r="AH38" s="44"/>
      <c r="AI38" s="39"/>
      <c r="AJ38" s="39"/>
      <c r="AK38" s="39"/>
      <c r="AL38" s="39"/>
      <c r="AM38" s="39"/>
    </row>
    <row r="39" spans="1:39" ht="24.95" customHeight="1">
      <c r="A39" s="36"/>
      <c r="B39" s="37"/>
      <c r="C39" s="38"/>
      <c r="D39" s="39"/>
      <c r="E39" s="39"/>
      <c r="F39" s="40"/>
      <c r="G39" s="40"/>
      <c r="H39" s="41"/>
      <c r="I39" s="41"/>
      <c r="J39" s="41"/>
      <c r="K39" s="41"/>
      <c r="L39" s="41"/>
      <c r="M39" s="41"/>
      <c r="N39" s="41"/>
      <c r="O39" s="41"/>
      <c r="P39" s="39"/>
      <c r="Q39" s="39"/>
      <c r="R39" s="42"/>
      <c r="S39" s="39"/>
      <c r="T39" s="39"/>
      <c r="U39" s="39"/>
      <c r="V39" s="39"/>
      <c r="W39" s="39"/>
      <c r="X39" s="43"/>
      <c r="Y39" s="39"/>
      <c r="Z39" s="39"/>
      <c r="AA39" s="39"/>
      <c r="AB39" s="39"/>
      <c r="AC39" s="39"/>
      <c r="AD39" s="45"/>
      <c r="AE39" s="39"/>
      <c r="AF39" s="45"/>
      <c r="AG39" s="45"/>
      <c r="AH39" s="44"/>
      <c r="AI39" s="39"/>
      <c r="AJ39" s="39"/>
      <c r="AK39" s="39"/>
      <c r="AL39" s="39"/>
      <c r="AM39" s="39"/>
    </row>
    <row r="40" spans="1:39" ht="24.95" customHeight="1">
      <c r="A40" s="36"/>
      <c r="B40" s="37"/>
      <c r="C40" s="38"/>
      <c r="D40" s="39"/>
      <c r="E40" s="39"/>
      <c r="F40" s="40"/>
      <c r="G40" s="40"/>
      <c r="H40" s="41"/>
      <c r="I40" s="41"/>
      <c r="J40" s="41"/>
      <c r="K40" s="41"/>
      <c r="L40" s="41"/>
      <c r="M40" s="41"/>
      <c r="N40" s="41"/>
      <c r="O40" s="41"/>
      <c r="P40" s="39"/>
      <c r="Q40" s="39"/>
      <c r="R40" s="42"/>
      <c r="S40" s="39"/>
      <c r="T40" s="39"/>
      <c r="U40" s="39"/>
      <c r="V40" s="39"/>
      <c r="W40" s="39"/>
      <c r="X40" s="43"/>
      <c r="Y40" s="39"/>
      <c r="Z40" s="39"/>
      <c r="AA40" s="39"/>
      <c r="AB40" s="39"/>
      <c r="AC40" s="39"/>
      <c r="AD40" s="45"/>
      <c r="AE40" s="39"/>
      <c r="AF40" s="45"/>
      <c r="AG40" s="45"/>
      <c r="AH40" s="44"/>
      <c r="AI40" s="39"/>
      <c r="AJ40" s="39"/>
      <c r="AK40" s="39"/>
      <c r="AL40" s="39"/>
      <c r="AM40" s="39"/>
    </row>
    <row r="41" spans="1:39" ht="24.95" customHeight="1">
      <c r="A41" s="36"/>
      <c r="B41" s="37"/>
      <c r="C41" s="38"/>
      <c r="D41" s="39"/>
      <c r="E41" s="39"/>
      <c r="F41" s="40"/>
      <c r="G41" s="40"/>
      <c r="H41" s="41"/>
      <c r="I41" s="41"/>
      <c r="J41" s="41"/>
      <c r="K41" s="41"/>
      <c r="L41" s="41"/>
      <c r="M41" s="41"/>
      <c r="N41" s="41"/>
      <c r="O41" s="41"/>
      <c r="P41" s="39"/>
      <c r="Q41" s="39"/>
      <c r="R41" s="42"/>
      <c r="S41" s="39"/>
      <c r="T41" s="39"/>
      <c r="U41" s="39"/>
      <c r="V41" s="39"/>
      <c r="W41" s="39"/>
      <c r="X41" s="43"/>
      <c r="Y41" s="39"/>
      <c r="Z41" s="39"/>
      <c r="AA41" s="39"/>
      <c r="AB41" s="39"/>
      <c r="AC41" s="39"/>
      <c r="AD41" s="45"/>
      <c r="AE41" s="39"/>
      <c r="AF41" s="45"/>
      <c r="AG41" s="45"/>
      <c r="AH41" s="44"/>
      <c r="AI41" s="39"/>
      <c r="AJ41" s="39"/>
      <c r="AK41" s="39"/>
      <c r="AL41" s="39"/>
      <c r="AM41" s="39"/>
    </row>
    <row r="42" spans="1:39" ht="24.95" customHeight="1">
      <c r="A42" s="36"/>
      <c r="B42" s="37"/>
      <c r="C42" s="38"/>
      <c r="D42" s="39"/>
      <c r="E42" s="39"/>
      <c r="F42" s="40"/>
      <c r="G42" s="40"/>
      <c r="H42" s="41"/>
      <c r="I42" s="41"/>
      <c r="J42" s="41"/>
      <c r="K42" s="41"/>
      <c r="L42" s="41"/>
      <c r="M42" s="41"/>
      <c r="N42" s="41"/>
      <c r="O42" s="41"/>
      <c r="P42" s="39"/>
      <c r="Q42" s="39"/>
      <c r="R42" s="42"/>
      <c r="S42" s="39"/>
      <c r="T42" s="39"/>
      <c r="U42" s="39"/>
      <c r="V42" s="39"/>
      <c r="W42" s="39"/>
      <c r="X42" s="43"/>
      <c r="Y42" s="39"/>
      <c r="Z42" s="39"/>
      <c r="AA42" s="39"/>
      <c r="AB42" s="39"/>
      <c r="AC42" s="39"/>
      <c r="AD42" s="45"/>
      <c r="AE42" s="39"/>
      <c r="AF42" s="45"/>
      <c r="AG42" s="45"/>
      <c r="AH42" s="44"/>
      <c r="AI42" s="39"/>
      <c r="AJ42" s="39"/>
      <c r="AK42" s="39"/>
      <c r="AL42" s="39"/>
      <c r="AM42" s="39"/>
    </row>
    <row r="43" spans="1:39" ht="24.95" customHeight="1">
      <c r="A43" s="36"/>
      <c r="B43" s="37"/>
      <c r="C43" s="38"/>
      <c r="D43" s="39"/>
      <c r="E43" s="39"/>
      <c r="F43" s="40"/>
      <c r="G43" s="40"/>
      <c r="H43" s="41"/>
      <c r="I43" s="41"/>
      <c r="J43" s="41"/>
      <c r="K43" s="41"/>
      <c r="L43" s="41"/>
      <c r="M43" s="41"/>
      <c r="N43" s="41"/>
      <c r="O43" s="41"/>
      <c r="P43" s="39"/>
      <c r="Q43" s="39"/>
      <c r="R43" s="42"/>
      <c r="S43" s="39"/>
      <c r="T43" s="39"/>
      <c r="U43" s="39"/>
      <c r="V43" s="39"/>
      <c r="W43" s="39"/>
      <c r="X43" s="43"/>
      <c r="Y43" s="39"/>
      <c r="Z43" s="39"/>
      <c r="AA43" s="39"/>
      <c r="AB43" s="39"/>
      <c r="AC43" s="39"/>
      <c r="AD43" s="45"/>
      <c r="AE43" s="39"/>
      <c r="AF43" s="45"/>
      <c r="AG43" s="45"/>
      <c r="AH43" s="44"/>
      <c r="AI43" s="39"/>
      <c r="AJ43" s="39"/>
      <c r="AK43" s="39"/>
      <c r="AL43" s="39"/>
      <c r="AM43" s="39"/>
    </row>
    <row r="44" spans="1:39" ht="24.95" customHeight="1">
      <c r="A44" s="36"/>
      <c r="B44" s="37"/>
      <c r="C44" s="38"/>
      <c r="D44" s="39"/>
      <c r="E44" s="39"/>
      <c r="F44" s="40"/>
      <c r="G44" s="40"/>
      <c r="H44" s="41"/>
      <c r="I44" s="41"/>
      <c r="J44" s="41"/>
      <c r="K44" s="41"/>
      <c r="L44" s="41"/>
      <c r="M44" s="41"/>
      <c r="N44" s="41"/>
      <c r="O44" s="41"/>
      <c r="P44" s="39"/>
      <c r="Q44" s="39"/>
      <c r="R44" s="42"/>
      <c r="S44" s="39"/>
      <c r="T44" s="39"/>
      <c r="U44" s="39"/>
      <c r="V44" s="39"/>
      <c r="W44" s="39"/>
      <c r="X44" s="43"/>
      <c r="Y44" s="39"/>
      <c r="Z44" s="39"/>
      <c r="AA44" s="39"/>
      <c r="AB44" s="39"/>
      <c r="AC44" s="39"/>
      <c r="AD44" s="45"/>
      <c r="AE44" s="39"/>
      <c r="AF44" s="45"/>
      <c r="AG44" s="45"/>
      <c r="AH44" s="44"/>
      <c r="AI44" s="39"/>
      <c r="AJ44" s="39"/>
      <c r="AK44" s="39"/>
      <c r="AL44" s="39"/>
      <c r="AM44" s="39"/>
    </row>
    <row r="45" spans="1:39" ht="24.95" customHeight="1">
      <c r="A45" s="36"/>
      <c r="B45" s="37"/>
      <c r="C45" s="38"/>
      <c r="D45" s="39"/>
      <c r="E45" s="39"/>
      <c r="F45" s="40"/>
      <c r="G45" s="40"/>
      <c r="H45" s="41"/>
      <c r="I45" s="41"/>
      <c r="J45" s="41"/>
      <c r="K45" s="41"/>
      <c r="L45" s="41"/>
      <c r="M45" s="41"/>
      <c r="N45" s="41"/>
      <c r="O45" s="41"/>
      <c r="P45" s="39"/>
      <c r="Q45" s="39"/>
      <c r="R45" s="42"/>
      <c r="S45" s="39"/>
      <c r="T45" s="39"/>
      <c r="U45" s="39"/>
      <c r="V45" s="39"/>
      <c r="W45" s="39"/>
      <c r="X45" s="43"/>
      <c r="Y45" s="39"/>
      <c r="Z45" s="39"/>
      <c r="AA45" s="39"/>
      <c r="AB45" s="39"/>
      <c r="AC45" s="39"/>
      <c r="AD45" s="45"/>
      <c r="AE45" s="39"/>
      <c r="AF45" s="45"/>
      <c r="AG45" s="45"/>
      <c r="AH45" s="44"/>
      <c r="AI45" s="39"/>
      <c r="AJ45" s="39"/>
      <c r="AK45" s="39"/>
      <c r="AL45" s="39"/>
      <c r="AM45" s="39"/>
    </row>
    <row r="46" spans="1:39" ht="24.95" customHeight="1">
      <c r="A46" s="36"/>
      <c r="B46" s="37"/>
      <c r="C46" s="38"/>
      <c r="D46" s="39"/>
      <c r="E46" s="47"/>
      <c r="F46" s="40"/>
      <c r="G46" s="40"/>
      <c r="H46" s="41"/>
      <c r="I46" s="41"/>
      <c r="J46" s="41"/>
      <c r="K46" s="41"/>
      <c r="L46" s="41"/>
      <c r="M46" s="41"/>
      <c r="N46" s="41"/>
      <c r="O46" s="41"/>
      <c r="P46" s="39"/>
      <c r="Q46" s="39"/>
      <c r="R46" s="42"/>
      <c r="S46" s="39"/>
      <c r="T46" s="39"/>
      <c r="U46" s="39"/>
      <c r="V46" s="39"/>
      <c r="W46" s="39"/>
      <c r="X46" s="43"/>
      <c r="Y46" s="39"/>
      <c r="Z46" s="39"/>
      <c r="AA46" s="39"/>
      <c r="AB46" s="39"/>
      <c r="AC46" s="39"/>
      <c r="AD46" s="45"/>
      <c r="AE46" s="39"/>
      <c r="AF46" s="45"/>
      <c r="AG46" s="45"/>
      <c r="AH46" s="44"/>
      <c r="AI46" s="39"/>
      <c r="AJ46" s="39"/>
      <c r="AK46" s="39"/>
      <c r="AL46" s="39"/>
      <c r="AM46" s="39"/>
    </row>
    <row r="47" spans="1:39" ht="24.95" customHeight="1">
      <c r="A47" s="36"/>
      <c r="B47" s="37"/>
      <c r="C47" s="38"/>
      <c r="D47" s="39"/>
      <c r="E47" s="39"/>
      <c r="F47" s="40"/>
      <c r="G47" s="40"/>
      <c r="H47" s="41"/>
      <c r="I47" s="41"/>
      <c r="J47" s="41"/>
      <c r="K47" s="41"/>
      <c r="L47" s="41"/>
      <c r="M47" s="41"/>
      <c r="N47" s="41"/>
      <c r="O47" s="41"/>
      <c r="P47" s="39"/>
      <c r="Q47" s="39"/>
      <c r="R47" s="42"/>
      <c r="S47" s="39"/>
      <c r="T47" s="39"/>
      <c r="U47" s="39"/>
      <c r="V47" s="39"/>
      <c r="W47" s="39"/>
      <c r="X47" s="43"/>
      <c r="Y47" s="39"/>
      <c r="Z47" s="39"/>
      <c r="AA47" s="39"/>
      <c r="AB47" s="39"/>
      <c r="AC47" s="39"/>
      <c r="AD47" s="45"/>
      <c r="AE47" s="39"/>
      <c r="AF47" s="45"/>
      <c r="AG47" s="45"/>
      <c r="AH47" s="44"/>
      <c r="AI47" s="39"/>
      <c r="AJ47" s="39"/>
      <c r="AK47" s="39"/>
      <c r="AL47" s="39"/>
      <c r="AM47" s="39"/>
    </row>
    <row r="48" spans="1:39" ht="24.95" customHeight="1">
      <c r="A48" s="36"/>
      <c r="B48" s="37"/>
      <c r="C48" s="38"/>
      <c r="D48" s="39"/>
      <c r="E48" s="39"/>
      <c r="F48" s="40"/>
      <c r="G48" s="40"/>
      <c r="H48" s="41"/>
      <c r="I48" s="41"/>
      <c r="J48" s="41"/>
      <c r="K48" s="41"/>
      <c r="L48" s="41"/>
      <c r="M48" s="41"/>
      <c r="N48" s="41"/>
      <c r="O48" s="41"/>
      <c r="P48" s="39"/>
      <c r="Q48" s="39"/>
      <c r="R48" s="42"/>
      <c r="S48" s="39"/>
      <c r="T48" s="39"/>
      <c r="U48" s="39"/>
      <c r="V48" s="39"/>
      <c r="W48" s="39"/>
      <c r="X48" s="43"/>
      <c r="Y48" s="39"/>
      <c r="Z48" s="39"/>
      <c r="AA48" s="39"/>
      <c r="AB48" s="39"/>
      <c r="AC48" s="39"/>
      <c r="AD48" s="45"/>
      <c r="AE48" s="39"/>
      <c r="AF48" s="45"/>
      <c r="AG48" s="45"/>
      <c r="AH48" s="44"/>
      <c r="AI48" s="39"/>
      <c r="AJ48" s="39"/>
      <c r="AK48" s="39"/>
      <c r="AL48" s="39"/>
      <c r="AM48" s="39"/>
    </row>
    <row r="49" spans="1:39">
      <c r="A49" s="36"/>
      <c r="B49" s="37"/>
      <c r="C49" s="38"/>
      <c r="D49" s="39"/>
      <c r="E49" s="39"/>
      <c r="F49" s="40"/>
      <c r="G49" s="40"/>
      <c r="H49" s="41"/>
      <c r="I49" s="41"/>
      <c r="J49" s="41"/>
      <c r="K49" s="41"/>
      <c r="L49" s="41"/>
      <c r="M49" s="41"/>
      <c r="N49" s="41"/>
      <c r="O49" s="41"/>
      <c r="P49" s="39"/>
      <c r="Q49" s="39"/>
      <c r="R49" s="42"/>
      <c r="S49" s="39"/>
      <c r="T49" s="39"/>
      <c r="U49" s="39"/>
      <c r="V49" s="39"/>
      <c r="W49" s="39"/>
      <c r="X49" s="43"/>
      <c r="Y49" s="39"/>
      <c r="Z49" s="39"/>
      <c r="AA49" s="39"/>
      <c r="AB49" s="39"/>
      <c r="AC49" s="39"/>
      <c r="AD49" s="45"/>
      <c r="AE49" s="39"/>
      <c r="AF49" s="45"/>
      <c r="AG49" s="45"/>
      <c r="AH49" s="44"/>
      <c r="AI49" s="39"/>
      <c r="AJ49" s="39"/>
      <c r="AK49" s="39"/>
      <c r="AL49" s="39"/>
      <c r="AM49" s="39"/>
    </row>
    <row r="50" spans="1:39">
      <c r="A50" s="36"/>
      <c r="B50" s="37"/>
      <c r="C50" s="38"/>
      <c r="D50" s="39"/>
      <c r="E50" s="39"/>
      <c r="F50" s="40"/>
      <c r="G50" s="40"/>
      <c r="H50" s="41"/>
      <c r="I50" s="41"/>
      <c r="J50" s="41"/>
      <c r="K50" s="41"/>
      <c r="L50" s="41"/>
      <c r="M50" s="41"/>
      <c r="N50" s="41"/>
      <c r="O50" s="41"/>
      <c r="P50" s="39"/>
      <c r="Q50" s="39"/>
      <c r="R50" s="42"/>
      <c r="S50" s="39"/>
      <c r="T50" s="39"/>
      <c r="U50" s="39"/>
      <c r="V50" s="39"/>
      <c r="W50" s="39"/>
      <c r="X50" s="43"/>
      <c r="Y50" s="39"/>
      <c r="Z50" s="39"/>
      <c r="AA50" s="39"/>
      <c r="AB50" s="39"/>
      <c r="AC50" s="39"/>
      <c r="AD50" s="45"/>
      <c r="AE50" s="39"/>
      <c r="AF50" s="45"/>
      <c r="AG50" s="45"/>
      <c r="AH50" s="44"/>
      <c r="AI50" s="39"/>
      <c r="AJ50" s="39"/>
      <c r="AK50" s="39"/>
      <c r="AL50" s="39"/>
      <c r="AM50" s="39"/>
    </row>
    <row r="51" spans="1:39">
      <c r="A51" s="36"/>
      <c r="B51" s="37"/>
      <c r="C51" s="38"/>
      <c r="D51" s="39"/>
      <c r="E51" s="39"/>
      <c r="F51" s="40"/>
      <c r="G51" s="40"/>
      <c r="H51" s="41"/>
      <c r="I51" s="41"/>
      <c r="J51" s="41"/>
      <c r="K51" s="41"/>
      <c r="L51" s="41"/>
      <c r="M51" s="41"/>
      <c r="N51" s="41"/>
      <c r="O51" s="41"/>
      <c r="P51" s="39"/>
      <c r="Q51" s="39"/>
      <c r="R51" s="42"/>
      <c r="S51" s="39"/>
      <c r="T51" s="39"/>
      <c r="U51" s="39"/>
      <c r="V51" s="39"/>
      <c r="W51" s="39"/>
      <c r="X51" s="43"/>
      <c r="Y51" s="39"/>
      <c r="Z51" s="39"/>
      <c r="AA51" s="39"/>
      <c r="AB51" s="39"/>
      <c r="AC51" s="39"/>
      <c r="AD51" s="45"/>
      <c r="AE51" s="39"/>
      <c r="AF51" s="45"/>
      <c r="AG51" s="45"/>
      <c r="AH51" s="44"/>
      <c r="AI51" s="39"/>
      <c r="AJ51" s="39"/>
      <c r="AK51" s="39"/>
      <c r="AL51" s="39"/>
      <c r="AM51" s="39"/>
    </row>
    <row r="52" spans="1:39">
      <c r="A52" s="36"/>
      <c r="B52" s="37"/>
      <c r="C52" s="38"/>
      <c r="D52" s="39"/>
      <c r="E52" s="39"/>
      <c r="F52" s="40"/>
      <c r="G52" s="40"/>
      <c r="H52" s="41"/>
      <c r="I52" s="41"/>
      <c r="J52" s="41"/>
      <c r="K52" s="41"/>
      <c r="L52" s="41"/>
      <c r="M52" s="41"/>
      <c r="N52" s="41"/>
      <c r="O52" s="41"/>
      <c r="P52" s="39"/>
      <c r="Q52" s="39"/>
      <c r="R52" s="42"/>
      <c r="S52" s="39"/>
      <c r="T52" s="39"/>
      <c r="U52" s="39"/>
      <c r="V52" s="39"/>
      <c r="W52" s="39"/>
      <c r="X52" s="43"/>
      <c r="Y52" s="39"/>
      <c r="Z52" s="39"/>
      <c r="AA52" s="39"/>
      <c r="AB52" s="39"/>
      <c r="AC52" s="39"/>
      <c r="AD52" s="45"/>
      <c r="AE52" s="39"/>
      <c r="AF52" s="45"/>
      <c r="AG52" s="45"/>
      <c r="AH52" s="44"/>
      <c r="AI52" s="39"/>
      <c r="AJ52" s="39"/>
      <c r="AK52" s="39"/>
      <c r="AL52" s="39"/>
      <c r="AM52" s="39"/>
    </row>
    <row r="53" spans="1:39">
      <c r="A53" s="36"/>
      <c r="B53" s="37"/>
      <c r="C53" s="38"/>
      <c r="D53" s="39"/>
      <c r="E53" s="39"/>
      <c r="F53" s="40"/>
      <c r="G53" s="40"/>
      <c r="H53" s="41"/>
      <c r="I53" s="41"/>
      <c r="J53" s="41"/>
      <c r="K53" s="41"/>
      <c r="L53" s="41"/>
      <c r="M53" s="41"/>
      <c r="N53" s="41"/>
      <c r="O53" s="41"/>
      <c r="P53" s="39"/>
      <c r="Q53" s="39"/>
      <c r="R53" s="42"/>
      <c r="S53" s="39"/>
      <c r="T53" s="39"/>
      <c r="U53" s="39"/>
      <c r="V53" s="39"/>
      <c r="W53" s="39"/>
      <c r="X53" s="43"/>
      <c r="Y53" s="39"/>
      <c r="Z53" s="39"/>
      <c r="AA53" s="39"/>
      <c r="AB53" s="39"/>
      <c r="AC53" s="39"/>
      <c r="AD53" s="45"/>
      <c r="AE53" s="39"/>
      <c r="AF53" s="45"/>
      <c r="AG53" s="45"/>
      <c r="AH53" s="44"/>
      <c r="AI53" s="39"/>
      <c r="AJ53" s="39"/>
      <c r="AK53" s="39"/>
      <c r="AL53" s="39"/>
      <c r="AM53" s="39"/>
    </row>
    <row r="54" spans="1:39">
      <c r="A54" s="36"/>
      <c r="B54" s="37"/>
      <c r="C54" s="38"/>
      <c r="D54" s="39"/>
      <c r="E54" s="39"/>
      <c r="F54" s="40"/>
      <c r="G54" s="40"/>
      <c r="H54" s="41"/>
      <c r="I54" s="41"/>
      <c r="J54" s="41"/>
      <c r="K54" s="41"/>
      <c r="L54" s="41"/>
      <c r="M54" s="41"/>
      <c r="N54" s="41"/>
      <c r="O54" s="41"/>
      <c r="P54" s="39"/>
      <c r="Q54" s="39"/>
      <c r="R54" s="42"/>
      <c r="S54" s="39"/>
      <c r="T54" s="39"/>
      <c r="U54" s="39"/>
      <c r="V54" s="39"/>
      <c r="W54" s="39"/>
      <c r="X54" s="43"/>
      <c r="Y54" s="39"/>
      <c r="Z54" s="39"/>
      <c r="AA54" s="39"/>
      <c r="AB54" s="39"/>
      <c r="AC54" s="39"/>
      <c r="AD54" s="45"/>
      <c r="AE54" s="39"/>
      <c r="AF54" s="45"/>
      <c r="AG54" s="45"/>
      <c r="AH54" s="44"/>
      <c r="AI54" s="39"/>
      <c r="AJ54" s="39"/>
      <c r="AK54" s="39"/>
      <c r="AL54" s="39"/>
      <c r="AM54" s="39"/>
    </row>
  </sheetData>
  <sheetProtection algorithmName="SHA-512" hashValue="p/r9GgJkNfEoP65whvP6p7bXZWVXoR1FY3HsI1XQIDbc6/UgtqN0kFni9YUDpI9eJxU+ryEHrIEO80Ukb0yLdw==" saltValue="oqQRNOADwnt64eN/9pzXqw==" spinCount="100000" sheet="1" objects="1" scenarios="1"/>
  <mergeCells count="7">
    <mergeCell ref="AP10:AQ12"/>
    <mergeCell ref="AO2:AQ2"/>
    <mergeCell ref="AP3:AQ4"/>
    <mergeCell ref="AN5:AN6"/>
    <mergeCell ref="AO5:AO6"/>
    <mergeCell ref="AP5:AQ6"/>
    <mergeCell ref="AP7:AQ9"/>
  </mergeCells>
  <conditionalFormatting sqref="F41:I41 E42:I47 E40:I40 J40:Q47 D3:X11 D48:Q54 D40:D47 E2:J2 R32:X54 R31:AC31 A31:C54 D31:Q39 A2:C11 Y10:AC11 AF3:AM11 A12:AC25 AE10:AE11 AE12:AM25 A26:AM28 A30:AC30 AD30:AM31">
    <cfRule type="expression" dxfId="75" priority="64">
      <formula>MOD(ROW(),2)=0</formula>
    </cfRule>
    <cfRule type="expression" dxfId="74" priority="65">
      <formula>MOD(COLUMN(),2)=0</formula>
    </cfRule>
  </conditionalFormatting>
  <conditionalFormatting sqref="V2">
    <cfRule type="expression" dxfId="73" priority="62">
      <formula>MOD(ROW(),2)=0</formula>
    </cfRule>
    <cfRule type="expression" dxfId="72" priority="63">
      <formula>MOD(COLUMN(),2)=0</formula>
    </cfRule>
  </conditionalFormatting>
  <conditionalFormatting sqref="W2">
    <cfRule type="expression" dxfId="71" priority="60">
      <formula>MOD(ROW(),2)=0</formula>
    </cfRule>
    <cfRule type="expression" dxfId="70" priority="61">
      <formula>MOD(COLUMN(),2)=0</formula>
    </cfRule>
  </conditionalFormatting>
  <conditionalFormatting sqref="AN4">
    <cfRule type="expression" dxfId="69" priority="58">
      <formula>MOD(ROW(),2)=0</formula>
    </cfRule>
    <cfRule type="expression" dxfId="68" priority="59">
      <formula>MOD(COLUMN(),2)=0</formula>
    </cfRule>
  </conditionalFormatting>
  <conditionalFormatting sqref="X2">
    <cfRule type="expression" dxfId="67" priority="56">
      <formula>MOD(ROW(),2)=0</formula>
    </cfRule>
    <cfRule type="expression" dxfId="66" priority="57">
      <formula>MOD(COLUMN(),2)=0</formula>
    </cfRule>
  </conditionalFormatting>
  <conditionalFormatting sqref="X2">
    <cfRule type="expression" dxfId="65" priority="54">
      <formula>MOD(ROW(),2)=0</formula>
    </cfRule>
    <cfRule type="expression" dxfId="64" priority="55">
      <formula>MOD(COLUMN(),2)=0</formula>
    </cfRule>
  </conditionalFormatting>
  <conditionalFormatting sqref="X2">
    <cfRule type="expression" dxfId="63" priority="52">
      <formula>MOD(ROW(),2)=0</formula>
    </cfRule>
    <cfRule type="expression" dxfId="62" priority="53">
      <formula>MOD(COLUMN(),2)=0</formula>
    </cfRule>
  </conditionalFormatting>
  <conditionalFormatting sqref="A1">
    <cfRule type="duplicateValues" dxfId="61" priority="51"/>
  </conditionalFormatting>
  <conditionalFormatting sqref="C4">
    <cfRule type="duplicateValues" dxfId="60" priority="66"/>
  </conditionalFormatting>
  <conditionalFormatting sqref="C13">
    <cfRule type="duplicateValues" dxfId="59" priority="50"/>
  </conditionalFormatting>
  <conditionalFormatting sqref="K2:P2">
    <cfRule type="expression" dxfId="58" priority="48">
      <formula>MOD(ROW(),2)=0</formula>
    </cfRule>
    <cfRule type="expression" dxfId="57" priority="49">
      <formula>MOD(COLUMN(),2)=0</formula>
    </cfRule>
  </conditionalFormatting>
  <conditionalFormatting sqref="E41">
    <cfRule type="expression" dxfId="56" priority="46">
      <formula>MOD(ROW(),2)=0</formula>
    </cfRule>
    <cfRule type="expression" dxfId="55" priority="47">
      <formula>MOD(COLUMN(),2)=0</formula>
    </cfRule>
  </conditionalFormatting>
  <conditionalFormatting sqref="C11">
    <cfRule type="duplicateValues" dxfId="54" priority="38"/>
  </conditionalFormatting>
  <conditionalFormatting sqref="B11">
    <cfRule type="duplicateValues" dxfId="53" priority="39"/>
  </conditionalFormatting>
  <conditionalFormatting sqref="B11">
    <cfRule type="duplicateValues" dxfId="52" priority="40"/>
  </conditionalFormatting>
  <conditionalFormatting sqref="B11">
    <cfRule type="duplicateValues" dxfId="51" priority="41"/>
  </conditionalFormatting>
  <conditionalFormatting sqref="B11">
    <cfRule type="duplicateValues" dxfId="50" priority="42"/>
  </conditionalFormatting>
  <conditionalFormatting sqref="C11">
    <cfRule type="duplicateValues" dxfId="49" priority="43"/>
  </conditionalFormatting>
  <conditionalFormatting sqref="B11">
    <cfRule type="duplicateValues" dxfId="48" priority="44"/>
  </conditionalFormatting>
  <conditionalFormatting sqref="C11">
    <cfRule type="duplicateValues" dxfId="47" priority="45"/>
  </conditionalFormatting>
  <conditionalFormatting sqref="T2">
    <cfRule type="expression" dxfId="46" priority="36">
      <formula>MOD(ROW(),2)=0</formula>
    </cfRule>
    <cfRule type="expression" dxfId="45" priority="37">
      <formula>MOD(COLUMN(),2)=0</formula>
    </cfRule>
  </conditionalFormatting>
  <conditionalFormatting sqref="U2">
    <cfRule type="expression" dxfId="44" priority="34">
      <formula>MOD(ROW(),2)=0</formula>
    </cfRule>
    <cfRule type="expression" dxfId="43" priority="35">
      <formula>MOD(COLUMN(),2)=0</formula>
    </cfRule>
  </conditionalFormatting>
  <conditionalFormatting sqref="B37 B39">
    <cfRule type="duplicateValues" dxfId="42" priority="67"/>
  </conditionalFormatting>
  <conditionalFormatting sqref="C37 C39">
    <cfRule type="duplicateValues" dxfId="41" priority="68"/>
  </conditionalFormatting>
  <conditionalFormatting sqref="Y3:AA9 AC3:AC9 AG32:AM54 Y32:AC54 AE32:AE54 AE3:AE25">
    <cfRule type="expression" dxfId="40" priority="32">
      <formula>MOD(ROW(),2)=0</formula>
    </cfRule>
    <cfRule type="expression" dxfId="39" priority="33">
      <formula>MOD(COLUMN(),2)=0</formula>
    </cfRule>
  </conditionalFormatting>
  <conditionalFormatting sqref="Y2:AA2 AC2 AM2">
    <cfRule type="expression" dxfId="38" priority="30">
      <formula>MOD(ROW(),2)=0</formula>
    </cfRule>
    <cfRule type="expression" dxfId="37" priority="31">
      <formula>MOD(COLUMN(),2)=0</formula>
    </cfRule>
  </conditionalFormatting>
  <conditionalFormatting sqref="C55:C1048576 C1:C2 C4">
    <cfRule type="duplicateValues" dxfId="36" priority="69"/>
  </conditionalFormatting>
  <conditionalFormatting sqref="B38 B40:B1048576 B30:B36 B1:B28">
    <cfRule type="duplicateValues" dxfId="35" priority="70"/>
  </conditionalFormatting>
  <conditionalFormatting sqref="B38 B40:B54 B30:B36 B3:B28">
    <cfRule type="duplicateValues" dxfId="34" priority="71"/>
  </conditionalFormatting>
  <conditionalFormatting sqref="B38 B40:B54 B30:B36 B1:B28">
    <cfRule type="duplicateValues" dxfId="33" priority="72"/>
  </conditionalFormatting>
  <conditionalFormatting sqref="C49:C54 C13 C6 C9 C17 C19 C34 C37:C46 C21:C25 C30:C32 C27:C28">
    <cfRule type="duplicateValues" dxfId="32" priority="73"/>
  </conditionalFormatting>
  <conditionalFormatting sqref="AB3:AB9">
    <cfRule type="expression" dxfId="31" priority="28">
      <formula>MOD(ROW(),2)=0</formula>
    </cfRule>
    <cfRule type="expression" dxfId="30" priority="29">
      <formula>MOD(COLUMN(),2)=0</formula>
    </cfRule>
  </conditionalFormatting>
  <conditionalFormatting sqref="AB2">
    <cfRule type="expression" dxfId="29" priority="26">
      <formula>MOD(ROW(),2)=0</formula>
    </cfRule>
    <cfRule type="expression" dxfId="28" priority="27">
      <formula>MOD(COLUMN(),2)=0</formula>
    </cfRule>
  </conditionalFormatting>
  <conditionalFormatting sqref="AF32:AF54">
    <cfRule type="expression" dxfId="27" priority="24">
      <formula>MOD(ROW(),2)=0</formula>
    </cfRule>
    <cfRule type="expression" dxfId="26" priority="25">
      <formula>MOD(COLUMN(),2)=0</formula>
    </cfRule>
  </conditionalFormatting>
  <conditionalFormatting sqref="D1">
    <cfRule type="duplicateValues" dxfId="25" priority="23"/>
  </conditionalFormatting>
  <conditionalFormatting sqref="D2">
    <cfRule type="expression" dxfId="24" priority="21">
      <formula>MOD(ROW(),2)=0</formula>
    </cfRule>
    <cfRule type="expression" dxfId="23" priority="22">
      <formula>MOD(COLUMN(),2)=0</formula>
    </cfRule>
  </conditionalFormatting>
  <conditionalFormatting sqref="AG2:AL2">
    <cfRule type="expression" dxfId="22" priority="19">
      <formula>MOD(ROW(),2)=0</formula>
    </cfRule>
    <cfRule type="expression" dxfId="21" priority="20">
      <formula>MOD(COLUMN(),2)=0</formula>
    </cfRule>
  </conditionalFormatting>
  <conditionalFormatting sqref="AF2">
    <cfRule type="expression" dxfId="20" priority="17">
      <formula>MOD(ROW(),2)=0</formula>
    </cfRule>
    <cfRule type="expression" dxfId="19" priority="18">
      <formula>MOD(COLUMN(),2)=0</formula>
    </cfRule>
  </conditionalFormatting>
  <conditionalFormatting sqref="C30:C54 C3:C28">
    <cfRule type="duplicateValues" dxfId="18" priority="74"/>
  </conditionalFormatting>
  <conditionalFormatting sqref="B5:B10 B30:B54 B12:B28">
    <cfRule type="duplicateValues" dxfId="17" priority="75"/>
  </conditionalFormatting>
  <conditionalFormatting sqref="C5:C10 C30:C54 C12:C28">
    <cfRule type="duplicateValues" dxfId="16" priority="76"/>
  </conditionalFormatting>
  <conditionalFormatting sqref="Q2:S2">
    <cfRule type="expression" dxfId="15" priority="15">
      <formula>MOD(ROW(),2)=0</formula>
    </cfRule>
    <cfRule type="expression" dxfId="14" priority="16">
      <formula>MOD(COLUMN(),2)=0</formula>
    </cfRule>
  </conditionalFormatting>
  <conditionalFormatting sqref="AD3:AD25">
    <cfRule type="expression" dxfId="13" priority="13">
      <formula>MOD(ROW(),2)=0</formula>
    </cfRule>
    <cfRule type="expression" dxfId="12" priority="14">
      <formula>MOD(COLUMN(),2)=0</formula>
    </cfRule>
  </conditionalFormatting>
  <conditionalFormatting sqref="AD32:AD54">
    <cfRule type="expression" dxfId="11" priority="11">
      <formula>MOD(ROW(),2)=0</formula>
    </cfRule>
    <cfRule type="expression" dxfId="10" priority="12">
      <formula>MOD(COLUMN(),2)=0</formula>
    </cfRule>
  </conditionalFormatting>
  <conditionalFormatting sqref="AE2">
    <cfRule type="expression" dxfId="9" priority="7">
      <formula>MOD(ROW(),2)=0</formula>
    </cfRule>
    <cfRule type="expression" dxfId="8" priority="8">
      <formula>MOD(COLUMN(),2)=0</formula>
    </cfRule>
  </conditionalFormatting>
  <conditionalFormatting sqref="AD2">
    <cfRule type="expression" dxfId="7" priority="9">
      <formula>MOD(ROW(),2)=0</formula>
    </cfRule>
    <cfRule type="expression" dxfId="6" priority="10">
      <formula>MOD(COLUMN(),2)=0</formula>
    </cfRule>
  </conditionalFormatting>
  <conditionalFormatting sqref="AO3">
    <cfRule type="expression" dxfId="5" priority="1">
      <formula>MOD(ROW(),2)=0</formula>
    </cfRule>
    <cfRule type="expression" dxfId="4" priority="2">
      <formula>MOD(COLUMN(),2)=0</formula>
    </cfRule>
  </conditionalFormatting>
  <conditionalFormatting sqref="AO3">
    <cfRule type="duplicateValues" dxfId="3" priority="3"/>
  </conditionalFormatting>
  <conditionalFormatting sqref="AO3">
    <cfRule type="duplicateValues" dxfId="2" priority="4"/>
  </conditionalFormatting>
  <conditionalFormatting sqref="AO3">
    <cfRule type="duplicateValues" dxfId="1" priority="5"/>
  </conditionalFormatting>
  <conditionalFormatting sqref="AO3">
    <cfRule type="duplicateValues" dxfId="0" priority="6"/>
  </conditionalFormatting>
  <pageMargins left="0.28000000000000003" right="7.0000000000000007E-2" top="0.41" bottom="0.39" header="0.24" footer="0.2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1403_07_CP</vt:lpstr>
      <vt:lpstr>'1403_07_CP'!Print_Area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</dc:creator>
  <cp:lastModifiedBy>Ami</cp:lastModifiedBy>
  <dcterms:created xsi:type="dcterms:W3CDTF">2025-01-21T18:04:20Z</dcterms:created>
  <dcterms:modified xsi:type="dcterms:W3CDTF">2025-01-21T18:14:36Z</dcterms:modified>
</cp:coreProperties>
</file>