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\Desktop\"/>
    </mc:Choice>
  </mc:AlternateContent>
  <workbookProtection workbookAlgorithmName="SHA-512" workbookHashValue="h+Ca7i30wSOJlDoOZ5RkD2tt+a14JY6Ms5aAB8n1Louf4RJuDYXse8GcJMNqHaiI15j/28ue4wLkB0BUSgut/A==" workbookSaltValue="yKoKw/XKYKc0HFTcqSbc2Q==" workbookSpinCount="100000" lockStructure="1"/>
  <bookViews>
    <workbookView xWindow="0" yWindow="0" windowWidth="20490" windowHeight="7620"/>
  </bookViews>
  <sheets>
    <sheet name="1402_07_ST" sheetId="1" r:id="rId1"/>
  </sheets>
  <definedNames>
    <definedName name="_xlnm.Print_Area" localSheetId="0">'1402_07_ST'!$A$1:$AJ$189</definedName>
    <definedName name="_xlnm.Print_Titles" localSheetId="0">'1402_07_ST'!$1:$2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90" i="1" l="1"/>
  <c r="AL190" i="1" s="1"/>
  <c r="AK189" i="1"/>
  <c r="AL189" i="1" s="1"/>
  <c r="AK188" i="1"/>
  <c r="AL188" i="1" s="1"/>
  <c r="AK187" i="1"/>
  <c r="AL187" i="1" s="1"/>
  <c r="AK186" i="1"/>
  <c r="AL186" i="1" s="1"/>
  <c r="AK185" i="1"/>
  <c r="AL185" i="1" s="1"/>
  <c r="AK184" i="1"/>
  <c r="AL184" i="1" s="1"/>
  <c r="AK183" i="1"/>
  <c r="AL183" i="1" s="1"/>
  <c r="AK182" i="1"/>
  <c r="AL182" i="1" s="1"/>
  <c r="AL181" i="1"/>
  <c r="AK181" i="1"/>
  <c r="AK180" i="1"/>
  <c r="AL180" i="1" s="1"/>
  <c r="AK179" i="1"/>
  <c r="AL179" i="1" s="1"/>
  <c r="AK178" i="1"/>
  <c r="AL178" i="1" s="1"/>
  <c r="AK177" i="1"/>
  <c r="AL177" i="1" s="1"/>
  <c r="AL176" i="1"/>
  <c r="AK176" i="1"/>
  <c r="AL175" i="1"/>
  <c r="AK175" i="1"/>
  <c r="AL174" i="1"/>
  <c r="AK174" i="1"/>
  <c r="AK173" i="1"/>
  <c r="AL173" i="1" s="1"/>
  <c r="AK172" i="1"/>
  <c r="AL172" i="1" s="1"/>
  <c r="AK171" i="1"/>
  <c r="AL171" i="1" s="1"/>
  <c r="AL170" i="1"/>
  <c r="AK170" i="1"/>
  <c r="AL169" i="1"/>
  <c r="AK169" i="1"/>
  <c r="AK168" i="1"/>
  <c r="AL168" i="1" s="1"/>
  <c r="AK167" i="1"/>
  <c r="AL167" i="1" s="1"/>
  <c r="AL166" i="1"/>
  <c r="AK166" i="1"/>
  <c r="AL165" i="1"/>
  <c r="AK165" i="1"/>
  <c r="AK164" i="1"/>
  <c r="AL164" i="1" s="1"/>
  <c r="AK163" i="1"/>
  <c r="AL163" i="1" s="1"/>
  <c r="AL162" i="1"/>
  <c r="AK162" i="1"/>
  <c r="AL161" i="1"/>
  <c r="AK161" i="1"/>
  <c r="AK160" i="1"/>
  <c r="AL160" i="1" s="1"/>
  <c r="AK159" i="1"/>
  <c r="AL159" i="1" s="1"/>
  <c r="AL158" i="1"/>
  <c r="AK158" i="1"/>
  <c r="AL157" i="1"/>
  <c r="AK157" i="1"/>
  <c r="AK156" i="1"/>
  <c r="AL156" i="1" s="1"/>
  <c r="AK155" i="1"/>
  <c r="AL155" i="1" s="1"/>
  <c r="AK154" i="1"/>
  <c r="AL154" i="1" s="1"/>
  <c r="AL153" i="1"/>
  <c r="AK153" i="1"/>
  <c r="AL152" i="1"/>
  <c r="AK152" i="1"/>
  <c r="AL151" i="1"/>
  <c r="AK151" i="1"/>
  <c r="AK150" i="1"/>
  <c r="AL150" i="1" s="1"/>
  <c r="AK149" i="1"/>
  <c r="AL149" i="1" s="1"/>
  <c r="AL148" i="1"/>
  <c r="AK148" i="1"/>
  <c r="AL147" i="1"/>
  <c r="AK147" i="1"/>
  <c r="AK146" i="1"/>
  <c r="AL146" i="1" s="1"/>
  <c r="AK145" i="1"/>
  <c r="AL145" i="1" s="1"/>
  <c r="AL144" i="1"/>
  <c r="AK144" i="1"/>
  <c r="AL143" i="1"/>
  <c r="AK143" i="1"/>
  <c r="AL142" i="1"/>
  <c r="AK142" i="1"/>
  <c r="AK141" i="1"/>
  <c r="AL141" i="1" s="1"/>
  <c r="AL140" i="1"/>
  <c r="AK140" i="1"/>
  <c r="AL139" i="1"/>
  <c r="AK139" i="1"/>
  <c r="AL138" i="1"/>
  <c r="AK138" i="1"/>
  <c r="AK137" i="1"/>
  <c r="AL137" i="1" s="1"/>
  <c r="AK136" i="1"/>
  <c r="AL136" i="1" s="1"/>
  <c r="AL135" i="1"/>
  <c r="AK135" i="1"/>
  <c r="AL134" i="1"/>
  <c r="AK134" i="1"/>
  <c r="AL133" i="1"/>
  <c r="AK133" i="1"/>
  <c r="AK132" i="1"/>
  <c r="AL132" i="1" s="1"/>
  <c r="AL131" i="1"/>
  <c r="AK131" i="1"/>
  <c r="AL130" i="1"/>
  <c r="AK130" i="1"/>
  <c r="AL129" i="1"/>
  <c r="AK129" i="1"/>
  <c r="AK128" i="1"/>
  <c r="AL128" i="1" s="1"/>
  <c r="AL127" i="1"/>
  <c r="AK127" i="1"/>
  <c r="AL126" i="1"/>
  <c r="AK126" i="1"/>
  <c r="AL125" i="1"/>
  <c r="AK125" i="1"/>
  <c r="AK124" i="1"/>
  <c r="AL124" i="1" s="1"/>
  <c r="AL123" i="1"/>
  <c r="AK123" i="1"/>
  <c r="AL122" i="1"/>
  <c r="AK122" i="1"/>
  <c r="AL121" i="1"/>
  <c r="AK121" i="1"/>
  <c r="AK120" i="1"/>
  <c r="AL120" i="1" s="1"/>
  <c r="AK119" i="1"/>
  <c r="AL119" i="1" s="1"/>
  <c r="AL118" i="1"/>
  <c r="AK118" i="1"/>
  <c r="AL117" i="1"/>
  <c r="AK117" i="1"/>
  <c r="AL116" i="1"/>
  <c r="AK116" i="1"/>
  <c r="AK115" i="1"/>
  <c r="AL115" i="1" s="1"/>
  <c r="AL114" i="1"/>
  <c r="AK114" i="1"/>
  <c r="AL113" i="1"/>
  <c r="AK113" i="1"/>
  <c r="AL112" i="1"/>
  <c r="AK112" i="1"/>
  <c r="AK111" i="1"/>
  <c r="AL111" i="1" s="1"/>
  <c r="AK110" i="1"/>
  <c r="AL110" i="1" s="1"/>
  <c r="AL109" i="1"/>
  <c r="AK109" i="1"/>
  <c r="AL108" i="1"/>
  <c r="AK108" i="1"/>
  <c r="AK107" i="1"/>
  <c r="AL107" i="1" s="1"/>
  <c r="AL106" i="1"/>
  <c r="AK106" i="1"/>
  <c r="AL105" i="1"/>
  <c r="AK105" i="1"/>
  <c r="AL104" i="1"/>
  <c r="AK104" i="1"/>
  <c r="AK103" i="1"/>
  <c r="AL103" i="1" s="1"/>
  <c r="AK102" i="1"/>
  <c r="AL102" i="1" s="1"/>
  <c r="AL101" i="1"/>
  <c r="AK101" i="1"/>
  <c r="AL100" i="1"/>
  <c r="AK100" i="1"/>
  <c r="AK99" i="1"/>
  <c r="AL99" i="1" s="1"/>
  <c r="AL98" i="1"/>
  <c r="AK98" i="1"/>
  <c r="AL97" i="1"/>
  <c r="AK97" i="1"/>
  <c r="AL96" i="1"/>
  <c r="AK96" i="1"/>
  <c r="AK95" i="1"/>
  <c r="AL95" i="1" s="1"/>
  <c r="AK94" i="1"/>
  <c r="AL94" i="1" s="1"/>
  <c r="AK93" i="1"/>
  <c r="AL93" i="1" s="1"/>
  <c r="AL92" i="1"/>
  <c r="AK92" i="1"/>
  <c r="AK91" i="1"/>
  <c r="AL91" i="1" s="1"/>
  <c r="AL90" i="1"/>
  <c r="AK90" i="1"/>
  <c r="AL89" i="1"/>
  <c r="AK89" i="1"/>
  <c r="AL88" i="1"/>
  <c r="AK88" i="1"/>
  <c r="AK87" i="1"/>
  <c r="AL87" i="1" s="1"/>
  <c r="AK86" i="1"/>
  <c r="AL86" i="1" s="1"/>
  <c r="AK85" i="1"/>
  <c r="AL85" i="1" s="1"/>
  <c r="AL84" i="1"/>
  <c r="AK84" i="1"/>
  <c r="AK83" i="1"/>
  <c r="AL83" i="1" s="1"/>
  <c r="AL82" i="1"/>
  <c r="AK82" i="1"/>
  <c r="AL81" i="1"/>
  <c r="AK81" i="1"/>
  <c r="AL80" i="1"/>
  <c r="AK80" i="1"/>
  <c r="AK79" i="1"/>
  <c r="AL79" i="1" s="1"/>
  <c r="AK78" i="1"/>
  <c r="AL78" i="1" s="1"/>
  <c r="AK77" i="1"/>
  <c r="AL77" i="1" s="1"/>
  <c r="AL76" i="1"/>
  <c r="AK76" i="1"/>
  <c r="AK75" i="1"/>
  <c r="AL75" i="1" s="1"/>
  <c r="AL74" i="1"/>
  <c r="AK74" i="1"/>
  <c r="AL73" i="1"/>
  <c r="AK73" i="1"/>
  <c r="AL72" i="1"/>
  <c r="AK72" i="1"/>
  <c r="AK71" i="1"/>
  <c r="AL71" i="1" s="1"/>
  <c r="AL70" i="1"/>
  <c r="AK70" i="1"/>
  <c r="AK69" i="1"/>
  <c r="AL69" i="1" s="1"/>
  <c r="AL68" i="1"/>
  <c r="AK68" i="1"/>
  <c r="AK67" i="1"/>
  <c r="AL67" i="1" s="1"/>
  <c r="AL66" i="1"/>
  <c r="AK66" i="1"/>
  <c r="AK65" i="1"/>
  <c r="AL65" i="1" s="1"/>
  <c r="AL64" i="1"/>
  <c r="AK64" i="1"/>
  <c r="AK63" i="1"/>
  <c r="AL63" i="1" s="1"/>
  <c r="AL62" i="1"/>
  <c r="AK62" i="1"/>
  <c r="AK61" i="1"/>
  <c r="AL61" i="1" s="1"/>
  <c r="AL60" i="1"/>
  <c r="AK60" i="1"/>
  <c r="AK59" i="1"/>
  <c r="AL59" i="1" s="1"/>
  <c r="AL58" i="1"/>
  <c r="AK58" i="1"/>
  <c r="AK57" i="1"/>
  <c r="AL57" i="1" s="1"/>
  <c r="AL56" i="1"/>
  <c r="AK56" i="1"/>
  <c r="AK55" i="1"/>
  <c r="AL55" i="1" s="1"/>
  <c r="AL54" i="1"/>
  <c r="AK54" i="1"/>
  <c r="AK53" i="1"/>
  <c r="AL53" i="1" s="1"/>
  <c r="AK52" i="1"/>
  <c r="AL52" i="1" s="1"/>
  <c r="AL51" i="1"/>
  <c r="AK51" i="1"/>
  <c r="AK50" i="1"/>
  <c r="AL50" i="1" s="1"/>
  <c r="AL49" i="1"/>
  <c r="AK49" i="1"/>
  <c r="AK48" i="1"/>
  <c r="AL48" i="1" s="1"/>
  <c r="AK47" i="1"/>
  <c r="AL47" i="1" s="1"/>
  <c r="AK46" i="1"/>
  <c r="AL46" i="1" s="1"/>
  <c r="AL45" i="1"/>
  <c r="AK45" i="1"/>
  <c r="AK44" i="1"/>
  <c r="AL44" i="1" s="1"/>
  <c r="AL43" i="1"/>
  <c r="AK43" i="1"/>
  <c r="AK42" i="1"/>
  <c r="AL42" i="1" s="1"/>
  <c r="AK41" i="1"/>
  <c r="AL41" i="1" s="1"/>
  <c r="AL40" i="1"/>
  <c r="AK40" i="1"/>
  <c r="AK39" i="1"/>
  <c r="AL39" i="1" s="1"/>
  <c r="AL38" i="1"/>
  <c r="AK38" i="1"/>
  <c r="AK37" i="1"/>
  <c r="AL37" i="1" s="1"/>
  <c r="AL36" i="1"/>
  <c r="AK36" i="1"/>
  <c r="AK35" i="1"/>
  <c r="AL35" i="1" s="1"/>
  <c r="AL34" i="1"/>
  <c r="AK34" i="1"/>
  <c r="AK33" i="1"/>
  <c r="AL33" i="1" s="1"/>
  <c r="AL32" i="1"/>
  <c r="AK32" i="1"/>
  <c r="AK31" i="1"/>
  <c r="AL31" i="1" s="1"/>
  <c r="AL30" i="1"/>
  <c r="AK30" i="1"/>
  <c r="AK29" i="1"/>
  <c r="AL29" i="1" s="1"/>
  <c r="AK28" i="1"/>
  <c r="AL28" i="1" s="1"/>
  <c r="AK27" i="1"/>
  <c r="AL27" i="1" s="1"/>
  <c r="AK26" i="1"/>
  <c r="AL26" i="1" s="1"/>
  <c r="AK25" i="1"/>
  <c r="AL25" i="1" s="1"/>
  <c r="AK24" i="1"/>
  <c r="AL24" i="1" s="1"/>
  <c r="AK23" i="1"/>
  <c r="AL23" i="1" s="1"/>
  <c r="AK22" i="1"/>
  <c r="AL22" i="1" s="1"/>
  <c r="AK21" i="1"/>
  <c r="AL21" i="1" s="1"/>
  <c r="AL20" i="1"/>
  <c r="AK20" i="1"/>
  <c r="AL19" i="1"/>
  <c r="AK19" i="1"/>
  <c r="AL18" i="1"/>
  <c r="AK18" i="1"/>
  <c r="AQ17" i="1"/>
  <c r="AQ18" i="1" s="1"/>
  <c r="AL17" i="1"/>
  <c r="AK17" i="1"/>
  <c r="AK16" i="1"/>
  <c r="AL16" i="1" s="1"/>
  <c r="AL15" i="1"/>
  <c r="AK15" i="1"/>
  <c r="AL14" i="1"/>
  <c r="AK14" i="1"/>
  <c r="AQ13" i="1"/>
  <c r="AQ27" i="1" s="1"/>
  <c r="AL13" i="1"/>
  <c r="AK13" i="1"/>
  <c r="AQ12" i="1"/>
  <c r="AQ26" i="1" s="1"/>
  <c r="AL12" i="1"/>
  <c r="AK12" i="1"/>
  <c r="AQ11" i="1"/>
  <c r="AQ25" i="1" s="1"/>
  <c r="AL11" i="1"/>
  <c r="AK11" i="1"/>
  <c r="AK10" i="1"/>
  <c r="AL10" i="1" s="1"/>
  <c r="AK9" i="1"/>
  <c r="AL9" i="1" s="1"/>
  <c r="AQ8" i="1"/>
  <c r="AQ22" i="1" s="1"/>
  <c r="AQ24" i="1" s="1"/>
  <c r="AK8" i="1"/>
  <c r="AL8" i="1" s="1"/>
  <c r="AQ7" i="1"/>
  <c r="AQ21" i="1" s="1"/>
  <c r="AQ23" i="1" s="1"/>
  <c r="AK7" i="1"/>
  <c r="AL7" i="1" s="1"/>
  <c r="AL6" i="1"/>
  <c r="AK6" i="1"/>
  <c r="AL5" i="1"/>
  <c r="AK5" i="1"/>
  <c r="AQ4" i="1"/>
  <c r="AL4" i="1"/>
  <c r="AK4" i="1"/>
  <c r="AK3" i="1"/>
  <c r="AL3" i="1" s="1"/>
  <c r="AQ28" i="1" l="1"/>
  <c r="AQ19" i="1" s="1"/>
  <c r="AQ9" i="1"/>
  <c r="AQ10" i="1"/>
  <c r="AQ14" i="1" l="1"/>
  <c r="AQ5" i="1" s="1"/>
</calcChain>
</file>

<file path=xl/sharedStrings.xml><?xml version="1.0" encoding="utf-8"?>
<sst xmlns="http://schemas.openxmlformats.org/spreadsheetml/2006/main" count="1350" uniqueCount="269">
  <si>
    <t>امتحان میانترم تشریحی آمار 6 آذر</t>
  </si>
  <si>
    <t>رديف</t>
  </si>
  <si>
    <t>شماره دانشجو</t>
  </si>
  <si>
    <t>نام خانوادگی</t>
  </si>
  <si>
    <t>پایانترم</t>
  </si>
  <si>
    <t>تکلیف تا 13 مهر</t>
  </si>
  <si>
    <t>02-07-03</t>
  </si>
  <si>
    <t>02-07-10</t>
  </si>
  <si>
    <t>02-07-17</t>
  </si>
  <si>
    <t>02-07-24</t>
  </si>
  <si>
    <t>02-08-01</t>
  </si>
  <si>
    <t>02-08-08</t>
  </si>
  <si>
    <t>02-08-15</t>
  </si>
  <si>
    <t>02-08-22</t>
  </si>
  <si>
    <t>02-08-29</t>
  </si>
  <si>
    <t>02-09-06_13</t>
  </si>
  <si>
    <t>02-09-27</t>
  </si>
  <si>
    <t>02-10-04</t>
  </si>
  <si>
    <t>پروژهD</t>
  </si>
  <si>
    <t>حضور فعال</t>
  </si>
  <si>
    <t>تکالیف</t>
  </si>
  <si>
    <t>پروژه</t>
  </si>
  <si>
    <t>میانترم</t>
  </si>
  <si>
    <t>fin</t>
  </si>
  <si>
    <t>جزئیات نمره  آمار
نمره کارگاه کمی پایین تر</t>
  </si>
  <si>
    <t>اگر ازکامپيوتر استفاده ميکنيد با انتخاب فعال سازي  ويرايش در کادر مخصوص شماره دانشجويي وارد کنيد و اگر از گوشي استفاده ميکنيد در کادر مربوطه دبل کليک کنيد تا حالت  ويرايش ظاهر شود تا بتوانيد شماره دانشجويي وارد کنيد 
Enable Editting</t>
  </si>
  <si>
    <t>ابراهيمي زهرا</t>
  </si>
  <si>
    <t>02_09451115_135</t>
  </si>
  <si>
    <t>-</t>
  </si>
  <si>
    <t/>
  </si>
  <si>
    <t>لطفا شماره دانشجويي در کادر روبرو وارد کنيد</t>
  </si>
  <si>
    <t>جمله N/A#  يعني شماره دانشجويي
 غلط وارد کرده ايد</t>
  </si>
  <si>
    <t>ابراهيمي شيوا</t>
  </si>
  <si>
    <t>02_11301300_135</t>
  </si>
  <si>
    <t>3+</t>
  </si>
  <si>
    <t>10+</t>
  </si>
  <si>
    <t>17+</t>
  </si>
  <si>
    <t>15+</t>
  </si>
  <si>
    <t>22+</t>
  </si>
  <si>
    <t>27+</t>
  </si>
  <si>
    <t>نام و نام خانوادگي</t>
  </si>
  <si>
    <t>احدي فر سينا</t>
  </si>
  <si>
    <t>02_0800930_135</t>
  </si>
  <si>
    <t>22=</t>
  </si>
  <si>
    <t>29+</t>
  </si>
  <si>
    <t>6_13</t>
  </si>
  <si>
    <r>
      <t xml:space="preserve">نمره </t>
    </r>
    <r>
      <rPr>
        <b/>
        <sz val="18"/>
        <color theme="1"/>
        <rFont val="B Yagut"/>
        <charset val="178"/>
      </rPr>
      <t xml:space="preserve">آمار </t>
    </r>
    <r>
      <rPr>
        <b/>
        <sz val="11"/>
        <color theme="1"/>
        <rFont val="B Yagut"/>
        <charset val="178"/>
      </rPr>
      <t>دانشجو  بعد از امتحان پایانترم حاصل جمع تمام اثرها = جمعا از 20 نمره</t>
    </r>
  </si>
  <si>
    <t>نمره نهايي هنگام درج در سامانه دانشگاه حداکثر نيم نمره بسمت بالا گرد ميشود</t>
  </si>
  <si>
    <t>احمدپور فاطمه</t>
  </si>
  <si>
    <t>28+</t>
  </si>
  <si>
    <t>احمدي ايدا</t>
  </si>
  <si>
    <t>22++</t>
  </si>
  <si>
    <t>+</t>
  </si>
  <si>
    <t xml:space="preserve">نمره امتحان کتبي ميانترم از 20 نمره </t>
  </si>
  <si>
    <t>نمره نهايي  =  تکليف يک نمره  +  فعاليت سرکلاس يک + اثر ميانترم 5 +پروژه SPSS يک نمره +اثر پايانترم 12= جمعا 20</t>
  </si>
  <si>
    <t>احمدي زهرا</t>
  </si>
  <si>
    <t>100؟</t>
  </si>
  <si>
    <t xml:space="preserve">نمره امتحان کتبي پايانترم از  20  نمره </t>
  </si>
  <si>
    <t>02_13151445_135</t>
  </si>
  <si>
    <t>؟100</t>
  </si>
  <si>
    <t>8+</t>
  </si>
  <si>
    <t>27-</t>
  </si>
  <si>
    <t>اثر میانترم از 5 نمره = میانترم ضرب در 5 تقسیم به 20</t>
  </si>
  <si>
    <t>احمدی زهرا</t>
  </si>
  <si>
    <t>22+++</t>
  </si>
  <si>
    <t>اثر پایانترم=  پایانترم ضرب 12 تقسیم 20</t>
  </si>
  <si>
    <t>کلمه VALUE#  یعنی در يک امتحان شرکت نکرديد</t>
  </si>
  <si>
    <t>احياکننده دنيا</t>
  </si>
  <si>
    <t>اثر حضور فعال سرکلاس از يک نمره</t>
  </si>
  <si>
    <t>اردشيري ملينا</t>
  </si>
  <si>
    <t>4+</t>
  </si>
  <si>
    <t>اثر حل تکاليف  از  یک نمره</t>
  </si>
  <si>
    <t>ارشادي زهرا</t>
  </si>
  <si>
    <t>27++</t>
  </si>
  <si>
    <t>اثر پروژه اس پی اس اس از  1 نمره</t>
  </si>
  <si>
    <t>ازاد نيا اتنا</t>
  </si>
  <si>
    <t>جمع اثرها درس آمار</t>
  </si>
  <si>
    <t>ازادي ايدا</t>
  </si>
  <si>
    <t>اژدري سارا</t>
  </si>
  <si>
    <t>جزئیات نمره  کارگاه آمار 
اگر واحد کارگاه داشته باشد</t>
  </si>
  <si>
    <t>اسماعيل زاده سارا</t>
  </si>
  <si>
    <t>Sign</t>
  </si>
  <si>
    <t>17=</t>
  </si>
  <si>
    <t>اسمعيلي ابهري دنيا</t>
  </si>
  <si>
    <t>افراسيابي فرشته</t>
  </si>
  <si>
    <r>
      <t xml:space="preserve">نمره  کارگاه </t>
    </r>
    <r>
      <rPr>
        <b/>
        <sz val="18"/>
        <color theme="1"/>
        <rFont val="B Yagut"/>
        <charset val="178"/>
      </rPr>
      <t xml:space="preserve">آمار </t>
    </r>
    <r>
      <rPr>
        <b/>
        <sz val="11"/>
        <color theme="1"/>
        <rFont val="B Yagut"/>
        <charset val="178"/>
      </rPr>
      <t>دانشجو  بعد از امتحان پایانترم حاصل جمع تمام اثرها = جمعا از 20 نمره</t>
    </r>
  </si>
  <si>
    <t>افراسيابي هانيه</t>
  </si>
  <si>
    <t>17-</t>
  </si>
  <si>
    <t>افشاريان محمداسماعيل</t>
  </si>
  <si>
    <t>نمره نهايي  =  تکليف 2 نمره  +  فعاليت سرکلاس 2 + اثر ميانترم 2 +پروژه SPSS ده نمره +اثر پايانترم 4= جمعا 20</t>
  </si>
  <si>
    <t>اقدمي کيميا</t>
  </si>
  <si>
    <t>اکبري باصري ارزو</t>
  </si>
  <si>
    <t>اثر میانترم از  2 نمره = میانترم  تقسیم به 20</t>
  </si>
  <si>
    <t>اکبري ساميار</t>
  </si>
  <si>
    <t>اثر پایانترم4 نمره=  پایانترم تقسیم  به 5</t>
  </si>
  <si>
    <t>امامي مليکا</t>
  </si>
  <si>
    <t>اثر حضور فعال سرکلاس از دو نمره</t>
  </si>
  <si>
    <t>امير پور زهرا</t>
  </si>
  <si>
    <t>17+-</t>
  </si>
  <si>
    <t>اثر حل تکاليف  از  دو نمره</t>
  </si>
  <si>
    <t>اميري ساناز</t>
  </si>
  <si>
    <t>اثر پروژه اس پی اس اس از  10 نمره</t>
  </si>
  <si>
    <t>اميري ناصراباد محدثه</t>
  </si>
  <si>
    <t>22=+</t>
  </si>
  <si>
    <t>ايازي بردجي فاطمه</t>
  </si>
  <si>
    <t>بافکربستان اباد نازنين</t>
  </si>
  <si>
    <t>پروژه اوایل پاییز انجام داد</t>
  </si>
  <si>
    <t>باقري مهشيد</t>
  </si>
  <si>
    <t>بختياري مهشيد</t>
  </si>
  <si>
    <t>برومندي شقايق</t>
  </si>
  <si>
    <t>بنائي زهرا</t>
  </si>
  <si>
    <t>بني عبدالشيخ فهيمه</t>
  </si>
  <si>
    <t>10++</t>
  </si>
  <si>
    <t>بهادرزائي زهرا</t>
  </si>
  <si>
    <t xml:space="preserve">13+30 امتحان </t>
  </si>
  <si>
    <t>بهاري نازيلا</t>
  </si>
  <si>
    <t>بهبودي زهرا</t>
  </si>
  <si>
    <t>بهزادي نژاد سارا</t>
  </si>
  <si>
    <t>بهمن پور نجمه</t>
  </si>
  <si>
    <t>بهمن پور نگین</t>
  </si>
  <si>
    <t>بهمن پوري گله زن الناز</t>
  </si>
  <si>
    <t>بهمن پوري گله زن نگين</t>
  </si>
  <si>
    <t>بهمني عسل</t>
  </si>
  <si>
    <t>پاسالاري ساناز</t>
  </si>
  <si>
    <t>پاک پرور حديث</t>
  </si>
  <si>
    <t>پرما رعنا</t>
  </si>
  <si>
    <t>پورهمتي فراشبندي ريحانه</t>
  </si>
  <si>
    <t>پولاديان دمرچماقلو مليکا</t>
  </si>
  <si>
    <t>تابع بردبار بهار</t>
  </si>
  <si>
    <t>24=</t>
  </si>
  <si>
    <t>تديني زهرا</t>
  </si>
  <si>
    <t>تقي زادگان بهداد</t>
  </si>
  <si>
    <t>جعفريان فاطمه</t>
  </si>
  <si>
    <t>جمال الديني زهرا</t>
  </si>
  <si>
    <t>جمشيدي فاطمه</t>
  </si>
  <si>
    <t>24-</t>
  </si>
  <si>
    <t>1-</t>
  </si>
  <si>
    <t>حاتميان فاطمه</t>
  </si>
  <si>
    <t>حمزه ئيان گلنوش</t>
  </si>
  <si>
    <t>حمیدی مریم</t>
  </si>
  <si>
    <t>خاکسار مريم</t>
  </si>
  <si>
    <t>خالقي نرجس</t>
  </si>
  <si>
    <t>خرم زينب</t>
  </si>
  <si>
    <t>خسرواني مريم</t>
  </si>
  <si>
    <t>خوبياري فائزه</t>
  </si>
  <si>
    <t>درنگ غزل</t>
  </si>
  <si>
    <t>دست رنج فاطمه</t>
  </si>
  <si>
    <t>دسترنج مريم</t>
  </si>
  <si>
    <t>ده بزرگي صبا</t>
  </si>
  <si>
    <t>دهقان ساناز</t>
  </si>
  <si>
    <t>دهقاني احمد رضا</t>
  </si>
  <si>
    <t>دهقاني زهرا</t>
  </si>
  <si>
    <t>رحيمي فاطمه</t>
  </si>
  <si>
    <t>3-</t>
  </si>
  <si>
    <t>tak_ok_++</t>
  </si>
  <si>
    <t>6+++</t>
  </si>
  <si>
    <t>"++</t>
  </si>
  <si>
    <t>رزمي فرشته</t>
  </si>
  <si>
    <t>رستگارپناه الميرا</t>
  </si>
  <si>
    <t>رستم دودجي ايدا</t>
  </si>
  <si>
    <t>رستمي ايدا</t>
  </si>
  <si>
    <t>10-</t>
  </si>
  <si>
    <t>رستمي نرگس</t>
  </si>
  <si>
    <t>رضائي سيده فاطمه</t>
  </si>
  <si>
    <t>رضوان صفت ايدا</t>
  </si>
  <si>
    <t>رمضان پور حديث</t>
  </si>
  <si>
    <t>رمضان‌پور هلیا</t>
  </si>
  <si>
    <t>رنجبر اسلاملو مريم</t>
  </si>
  <si>
    <t>رئيسي فرهام</t>
  </si>
  <si>
    <t>زارع حديث</t>
  </si>
  <si>
    <t>زارع ده نو مبينا</t>
  </si>
  <si>
    <t>زارع زهرا</t>
  </si>
  <si>
    <t>زارع فاطمه</t>
  </si>
  <si>
    <t>زارع مريم</t>
  </si>
  <si>
    <t>زارع مويدي مريم</t>
  </si>
  <si>
    <t>زارعي حديث</t>
  </si>
  <si>
    <t>زارعي کردشولي زهرا</t>
  </si>
  <si>
    <t>زارعی پریسا</t>
  </si>
  <si>
    <t>22-+</t>
  </si>
  <si>
    <t>زحمتکشان عاطفه</t>
  </si>
  <si>
    <t>زراعت پيشه محمدمهدي</t>
  </si>
  <si>
    <t>زرين ملک اسما</t>
  </si>
  <si>
    <t>ستوده فاطمه</t>
  </si>
  <si>
    <t>سرحدي ريحانه</t>
  </si>
  <si>
    <t>سينادشتکي نگين</t>
  </si>
  <si>
    <t>شاهدائي زاده الهام</t>
  </si>
  <si>
    <t>شاهمرادي همسريثي حديث</t>
  </si>
  <si>
    <t>شباني ياسمين</t>
  </si>
  <si>
    <t>شعباني ساينا</t>
  </si>
  <si>
    <t>شعباني نصيري رشتي زهرا</t>
  </si>
  <si>
    <t>شفيعي رونيزي حديث</t>
  </si>
  <si>
    <t>شفيعي نازنين</t>
  </si>
  <si>
    <t>شمس زهرا</t>
  </si>
  <si>
    <t>شمس سيده فاطمه</t>
  </si>
  <si>
    <t>شهابيان حديث</t>
  </si>
  <si>
    <t>صالحي ايناز</t>
  </si>
  <si>
    <t>صيدي عقيل ابادي مهدي</t>
  </si>
  <si>
    <t>عبادي مليکا</t>
  </si>
  <si>
    <t>عباس نيا نگين</t>
  </si>
  <si>
    <t>عرب فهيمه</t>
  </si>
  <si>
    <t>عساکره ايدا</t>
  </si>
  <si>
    <t>علي زاده مريم</t>
  </si>
  <si>
    <t>عمادي رضوان</t>
  </si>
  <si>
    <t>عموري سنا</t>
  </si>
  <si>
    <t>غياثي فرد عطيه</t>
  </si>
  <si>
    <t>15-</t>
  </si>
  <si>
    <t>فرخي راهله</t>
  </si>
  <si>
    <t>فرصتي محمد مهدي</t>
  </si>
  <si>
    <t>22==</t>
  </si>
  <si>
    <t>فرهادي پور مليکا</t>
  </si>
  <si>
    <t>فرهادي سارا</t>
  </si>
  <si>
    <t>فلاحتي هستي</t>
  </si>
  <si>
    <t>27+++</t>
  </si>
  <si>
    <t>فلامرزی پریسا</t>
  </si>
  <si>
    <t>فولادي الهه</t>
  </si>
  <si>
    <t>قاسم زاده کراده مريم</t>
  </si>
  <si>
    <t>قاسمي شبانکاره نگار</t>
  </si>
  <si>
    <t>قاسمي شقايق</t>
  </si>
  <si>
    <t>قبادپور عاطفه</t>
  </si>
  <si>
    <t>قهرماني محمد</t>
  </si>
  <si>
    <t>قيطاسي محمد جواد</t>
  </si>
  <si>
    <t>کارگر حسين</t>
  </si>
  <si>
    <t>1=</t>
  </si>
  <si>
    <t>کاظمي احمدابادي مريم</t>
  </si>
  <si>
    <t>کاظمي پري چهر</t>
  </si>
  <si>
    <t>کاظمی پریچهر</t>
  </si>
  <si>
    <t>کامياب فاطمه</t>
  </si>
  <si>
    <t>کراني زهرا</t>
  </si>
  <si>
    <t>کرمي حميده</t>
  </si>
  <si>
    <t>کرمی کشگولی فاطمه</t>
  </si>
  <si>
    <t>کريمي خرمي صبا</t>
  </si>
  <si>
    <t>کريمي زهرا</t>
  </si>
  <si>
    <t>کسمايي مقدم مهوش</t>
  </si>
  <si>
    <t>کشاورز جدي اسما</t>
  </si>
  <si>
    <t>کشاورزمويدي فاطمه</t>
  </si>
  <si>
    <t>کشاورزي مريم</t>
  </si>
  <si>
    <t>کمالی فاطمه</t>
  </si>
  <si>
    <t>گرامي خوب نجمه</t>
  </si>
  <si>
    <t>گل بخش زاده مريم</t>
  </si>
  <si>
    <t>گودرزي حديث</t>
  </si>
  <si>
    <t>لطفي لعيا</t>
  </si>
  <si>
    <t>لطيف پور فاطمه</t>
  </si>
  <si>
    <t>مالکي فاطمه</t>
  </si>
  <si>
    <t>24+</t>
  </si>
  <si>
    <t>ماهوري گلنوش</t>
  </si>
  <si>
    <t>محمدي پگاه</t>
  </si>
  <si>
    <t>محمدی سارا</t>
  </si>
  <si>
    <t>مختاری زینب</t>
  </si>
  <si>
    <t>مرزبان غزاله</t>
  </si>
  <si>
    <t>منفرد حنانه</t>
  </si>
  <si>
    <t>موسوي سيد اميرحسين</t>
  </si>
  <si>
    <t>--</t>
  </si>
  <si>
    <t>ميرجاني هانيه</t>
  </si>
  <si>
    <t>نادري راحله</t>
  </si>
  <si>
    <t>نجفي نرجس</t>
  </si>
  <si>
    <t>نجمي فاطمه</t>
  </si>
  <si>
    <t>نظري مهرنوش</t>
  </si>
  <si>
    <t>نظري يلدا</t>
  </si>
  <si>
    <t>نيکزاد مهسا</t>
  </si>
  <si>
    <t>نيکنام شروين دخت</t>
  </si>
  <si>
    <t>هادي پور فاطمه</t>
  </si>
  <si>
    <t>هوشمند فرناز</t>
  </si>
  <si>
    <t>هوشيار سپيده</t>
  </si>
  <si>
    <t>هوشيار مصرمي ناهيد</t>
  </si>
  <si>
    <t>وحيدي پيمان</t>
  </si>
  <si>
    <t>يزدان جو عطيه</t>
  </si>
  <si>
    <t>يوسفي کوثر</t>
  </si>
  <si>
    <r>
      <t>ليست  دانشجویان دانشگاه __ زند __ درس ___</t>
    </r>
    <r>
      <rPr>
        <b/>
        <sz val="1"/>
        <color indexed="8"/>
        <rFont val="B Davat"/>
      </rPr>
      <t>آمار</t>
    </r>
    <r>
      <rPr>
        <b/>
        <sz val="1"/>
        <color indexed="8"/>
        <rFont val="B Davat"/>
        <charset val="178"/>
      </rPr>
      <t xml:space="preserve"> __</t>
    </r>
    <r>
      <rPr>
        <b/>
        <sz val="1"/>
        <color indexed="8"/>
        <rFont val="B Titr"/>
        <charset val="178"/>
      </rPr>
      <t xml:space="preserve">    روز _دوشنبه_08:00تا 15:00 </t>
    </r>
    <r>
      <rPr>
        <b/>
        <sz val="1"/>
        <color indexed="8"/>
        <rFont val="B Davat"/>
        <charset val="178"/>
      </rPr>
      <t>مقطع کارشناسي پاییز1402</t>
    </r>
  </si>
  <si>
    <t xml:space="preserve">شماره دانشجويي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</si>
</sst>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0401]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B Koodak"/>
      <charset val="178"/>
    </font>
    <font>
      <b/>
      <sz val="12"/>
      <color theme="1"/>
      <name val="B Yagut"/>
      <charset val="178"/>
    </font>
    <font>
      <sz val="10"/>
      <name val="Arial"/>
      <family val="2"/>
    </font>
    <font>
      <sz val="10"/>
      <color indexed="8"/>
      <name val="B Yagut"/>
      <charset val="178"/>
    </font>
    <font>
      <sz val="11"/>
      <color rgb="FF000000"/>
      <name val="Titr"/>
    </font>
    <font>
      <sz val="9"/>
      <color rgb="FF000000"/>
      <name val="Times New Roman"/>
      <family val="1"/>
    </font>
    <font>
      <b/>
      <sz val="10"/>
      <color theme="1"/>
      <name val="B Yagut"/>
      <charset val="178"/>
    </font>
    <font>
      <b/>
      <sz val="12"/>
      <color rgb="FF000000"/>
      <name val="B Yagut"/>
      <charset val="178"/>
    </font>
    <font>
      <b/>
      <sz val="10"/>
      <color theme="1"/>
      <name val="B Traffic"/>
      <charset val="178"/>
    </font>
    <font>
      <b/>
      <sz val="11"/>
      <color theme="1"/>
      <name val="B Yagut"/>
      <charset val="178"/>
    </font>
    <font>
      <b/>
      <sz val="18"/>
      <color theme="1"/>
      <name val="B Yagut"/>
      <charset val="178"/>
    </font>
    <font>
      <b/>
      <sz val="22"/>
      <color theme="1"/>
      <name val="B Traffic"/>
      <charset val="178"/>
    </font>
    <font>
      <sz val="9"/>
      <color rgb="FF000000"/>
      <name val="B Yagut"/>
      <charset val="178"/>
    </font>
    <font>
      <sz val="16"/>
      <color theme="1"/>
      <name val="B Traffic"/>
      <charset val="178"/>
    </font>
    <font>
      <b/>
      <sz val="9"/>
      <color theme="1"/>
      <name val="B Yagut"/>
      <charset val="178"/>
    </font>
    <font>
      <sz val="9"/>
      <color theme="1"/>
      <name val="B Koodak"/>
      <charset val="178"/>
    </font>
    <font>
      <sz val="11"/>
      <color theme="1"/>
      <name val="B Yagut"/>
      <charset val="178"/>
    </font>
    <font>
      <b/>
      <sz val="1"/>
      <color indexed="8"/>
      <name val="B Davat"/>
      <charset val="178"/>
    </font>
    <font>
      <b/>
      <sz val="1"/>
      <color indexed="8"/>
      <name val="B Davat"/>
    </font>
    <font>
      <b/>
      <sz val="1"/>
      <color indexed="8"/>
      <name val="B Titr"/>
      <charset val="178"/>
    </font>
    <font>
      <sz val="1"/>
      <color indexed="8"/>
      <name val="B Davat"/>
      <charset val="178"/>
    </font>
    <font>
      <sz val="1"/>
      <color theme="1"/>
      <name val="Calibri"/>
      <family val="2"/>
      <charset val="178"/>
      <scheme val="minor"/>
    </font>
    <font>
      <sz val="1"/>
      <color indexed="8"/>
      <name val="B Homa"/>
      <charset val="178"/>
    </font>
    <font>
      <sz val="1"/>
      <color rgb="FF000000"/>
      <name val="Times New Roman"/>
      <family val="1"/>
    </font>
    <font>
      <sz val="1"/>
      <color rgb="FF000000"/>
      <name val="B Titr"/>
      <charset val="178"/>
    </font>
    <font>
      <b/>
      <sz val="1"/>
      <color rgb="FF000000"/>
      <name val="B Mitra"/>
      <charset val="178"/>
    </font>
    <font>
      <b/>
      <sz val="1"/>
      <color rgb="FF000000"/>
      <name val="Arial Black"/>
      <family val="2"/>
    </font>
    <font>
      <sz val="1"/>
      <color indexed="8"/>
      <name val="B Koodak"/>
      <charset val="178"/>
    </font>
    <font>
      <sz val="1"/>
      <color theme="1"/>
      <name val="Calibri"/>
      <family val="2"/>
      <scheme val="minor"/>
    </font>
    <font>
      <sz val="1"/>
      <color rgb="FF000000"/>
      <name val="Arial"/>
      <family val="2"/>
    </font>
    <font>
      <b/>
      <sz val="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426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7" fillId="0" borderId="0"/>
  </cellStyleXfs>
  <cellXfs count="137">
    <xf numFmtId="0" fontId="0" fillId="0" borderId="0" xfId="0"/>
    <xf numFmtId="0" fontId="3" fillId="0" borderId="0" xfId="2" applyFont="1" applyFill="1" applyAlignment="1" applyProtection="1">
      <alignment vertical="center" wrapText="1"/>
      <protection hidden="1"/>
    </xf>
    <xf numFmtId="0" fontId="1" fillId="0" borderId="0" xfId="2" applyProtection="1"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1" fontId="8" fillId="0" borderId="11" xfId="4" applyNumberFormat="1" applyFont="1" applyFill="1" applyBorder="1" applyAlignment="1" applyProtection="1">
      <alignment horizontal="center" vertical="center"/>
      <protection hidden="1"/>
    </xf>
    <xf numFmtId="0" fontId="9" fillId="0" borderId="14" xfId="1" applyFont="1" applyFill="1" applyBorder="1" applyAlignment="1" applyProtection="1">
      <alignment horizontal="center" vertical="center" wrapText="1"/>
      <protection hidden="1"/>
    </xf>
    <xf numFmtId="12" fontId="10" fillId="0" borderId="14" xfId="4" applyNumberFormat="1" applyFont="1" applyFill="1" applyBorder="1" applyAlignment="1" applyProtection="1">
      <alignment horizontal="center" vertical="center"/>
      <protection hidden="1"/>
    </xf>
    <xf numFmtId="0" fontId="11" fillId="0" borderId="10" xfId="1" applyFont="1" applyFill="1" applyBorder="1" applyAlignment="1" applyProtection="1">
      <alignment horizontal="right" vertical="center" wrapText="1"/>
      <protection hidden="1"/>
    </xf>
    <xf numFmtId="49" fontId="15" fillId="0" borderId="14" xfId="1" applyNumberFormat="1" applyFont="1" applyFill="1" applyBorder="1" applyAlignment="1" applyProtection="1">
      <alignment horizontal="center" vertical="center" wrapText="1"/>
      <protection hidden="1"/>
    </xf>
    <xf numFmtId="2" fontId="16" fillId="0" borderId="10" xfId="1" applyNumberFormat="1" applyFont="1" applyFill="1" applyBorder="1" applyAlignment="1" applyProtection="1">
      <alignment vertical="center" wrapText="1"/>
      <protection hidden="1"/>
    </xf>
    <xf numFmtId="49" fontId="15" fillId="3" borderId="14" xfId="1" applyNumberFormat="1" applyFont="1" applyFill="1" applyBorder="1" applyAlignment="1" applyProtection="1">
      <alignment horizontal="center" vertical="center" wrapText="1"/>
      <protection hidden="1"/>
    </xf>
    <xf numFmtId="2" fontId="16" fillId="3" borderId="10" xfId="1" applyNumberFormat="1" applyFont="1" applyFill="1" applyBorder="1" applyAlignment="1" applyProtection="1">
      <alignment vertical="center" wrapText="1"/>
      <protection hidden="1"/>
    </xf>
    <xf numFmtId="0" fontId="18" fillId="0" borderId="14" xfId="2" applyFont="1" applyFill="1" applyBorder="1" applyAlignment="1" applyProtection="1">
      <alignment horizontal="center" vertical="center" wrapText="1"/>
      <protection hidden="1"/>
    </xf>
    <xf numFmtId="164" fontId="19" fillId="0" borderId="10" xfId="1" applyNumberFormat="1" applyFont="1" applyFill="1" applyBorder="1" applyAlignment="1" applyProtection="1">
      <alignment vertical="center" wrapText="1"/>
      <protection hidden="1"/>
    </xf>
    <xf numFmtId="0" fontId="19" fillId="0" borderId="15" xfId="1" applyFont="1" applyFill="1" applyBorder="1" applyAlignment="1" applyProtection="1">
      <alignment vertical="center" wrapText="1"/>
      <protection hidden="1"/>
    </xf>
    <xf numFmtId="49" fontId="15" fillId="0" borderId="16" xfId="1" applyNumberFormat="1" applyFont="1" applyFill="1" applyBorder="1" applyAlignment="1" applyProtection="1">
      <alignment horizontal="center" vertical="center" wrapText="1"/>
      <protection hidden="1"/>
    </xf>
    <xf numFmtId="2" fontId="16" fillId="0" borderId="17" xfId="1" applyNumberFormat="1" applyFont="1" applyFill="1" applyBorder="1" applyAlignment="1" applyProtection="1">
      <alignment vertical="center" wrapText="1"/>
      <protection hidden="1"/>
    </xf>
    <xf numFmtId="164" fontId="19" fillId="0" borderId="17" xfId="1" applyNumberFormat="1" applyFont="1" applyFill="1" applyBorder="1" applyAlignment="1" applyProtection="1">
      <alignment vertical="center" wrapText="1"/>
      <protection hidden="1"/>
    </xf>
    <xf numFmtId="0" fontId="19" fillId="0" borderId="18" xfId="1" applyFont="1" applyFill="1" applyBorder="1" applyAlignment="1" applyProtection="1">
      <alignment vertical="center" wrapText="1"/>
      <protection hidden="1"/>
    </xf>
    <xf numFmtId="49" fontId="15" fillId="0" borderId="19" xfId="1" applyNumberFormat="1" applyFont="1" applyFill="1" applyBorder="1" applyAlignment="1" applyProtection="1">
      <alignment horizontal="center" vertical="center" wrapText="1"/>
      <protection hidden="1"/>
    </xf>
    <xf numFmtId="2" fontId="16" fillId="5" borderId="20" xfId="1" applyNumberFormat="1" applyFont="1" applyFill="1" applyBorder="1" applyAlignment="1" applyProtection="1">
      <alignment vertical="center" wrapText="1"/>
      <protection hidden="1"/>
    </xf>
    <xf numFmtId="164" fontId="19" fillId="0" borderId="20" xfId="1" applyNumberFormat="1" applyFont="1" applyFill="1" applyBorder="1" applyAlignment="1" applyProtection="1">
      <alignment vertical="center" wrapText="1"/>
      <protection hidden="1"/>
    </xf>
    <xf numFmtId="0" fontId="19" fillId="0" borderId="21" xfId="1" applyFont="1" applyFill="1" applyBorder="1" applyAlignment="1" applyProtection="1">
      <alignment vertical="center" wrapText="1"/>
      <protection hidden="1"/>
    </xf>
    <xf numFmtId="49" fontId="15" fillId="3" borderId="0" xfId="1" applyNumberFormat="1" applyFont="1" applyFill="1" applyBorder="1" applyAlignment="1" applyProtection="1">
      <alignment horizontal="center" vertical="center" wrapText="1"/>
      <protection hidden="1"/>
    </xf>
    <xf numFmtId="2" fontId="16" fillId="3" borderId="0" xfId="1" applyNumberFormat="1" applyFont="1" applyFill="1" applyBorder="1" applyAlignment="1" applyProtection="1">
      <alignment vertical="center" wrapText="1"/>
      <protection hidden="1"/>
    </xf>
    <xf numFmtId="164" fontId="19" fillId="3" borderId="0" xfId="1" applyNumberFormat="1" applyFont="1" applyFill="1" applyBorder="1" applyAlignment="1" applyProtection="1">
      <alignment vertical="center" wrapText="1"/>
      <protection hidden="1"/>
    </xf>
    <xf numFmtId="0" fontId="19" fillId="3" borderId="0" xfId="1" applyFont="1" applyFill="1" applyBorder="1" applyAlignment="1" applyProtection="1">
      <alignment vertical="center" wrapText="1"/>
      <protection hidden="1"/>
    </xf>
    <xf numFmtId="0" fontId="20" fillId="0" borderId="1" xfId="1" applyFont="1" applyFill="1" applyBorder="1" applyAlignment="1" applyProtection="1">
      <alignment vertical="center"/>
      <protection hidden="1"/>
    </xf>
    <xf numFmtId="0" fontId="20" fillId="0" borderId="2" xfId="1" applyFont="1" applyFill="1" applyBorder="1" applyAlignment="1" applyProtection="1">
      <alignment vertical="center"/>
      <protection hidden="1"/>
    </xf>
    <xf numFmtId="0" fontId="22" fillId="0" borderId="2" xfId="1" applyFont="1" applyFill="1" applyBorder="1" applyAlignment="1" applyProtection="1">
      <alignment horizontal="right" vertical="center"/>
      <protection hidden="1"/>
    </xf>
    <xf numFmtId="2" fontId="23" fillId="0" borderId="2" xfId="1" applyNumberFormat="1" applyFont="1" applyFill="1" applyBorder="1" applyAlignment="1" applyProtection="1">
      <alignment vertical="center"/>
      <protection hidden="1"/>
    </xf>
    <xf numFmtId="2" fontId="20" fillId="0" borderId="2" xfId="1" applyNumberFormat="1" applyFont="1" applyFill="1" applyBorder="1" applyAlignment="1" applyProtection="1">
      <alignment vertical="center"/>
      <protection hidden="1"/>
    </xf>
    <xf numFmtId="0" fontId="23" fillId="0" borderId="2" xfId="1" applyFont="1" applyFill="1" applyBorder="1" applyAlignment="1" applyProtection="1">
      <alignment vertical="center"/>
      <protection hidden="1"/>
    </xf>
    <xf numFmtId="1" fontId="20" fillId="2" borderId="2" xfId="1" applyNumberFormat="1" applyFont="1" applyFill="1" applyBorder="1" applyAlignment="1" applyProtection="1">
      <alignment vertical="center"/>
      <protection hidden="1"/>
    </xf>
    <xf numFmtId="0" fontId="20" fillId="3" borderId="2" xfId="1" applyFont="1" applyFill="1" applyBorder="1" applyAlignment="1" applyProtection="1">
      <alignment vertical="center"/>
      <protection hidden="1"/>
    </xf>
    <xf numFmtId="0" fontId="20" fillId="0" borderId="3" xfId="1" applyFont="1" applyFill="1" applyBorder="1" applyAlignment="1" applyProtection="1">
      <alignment vertical="center" wrapText="1"/>
      <protection hidden="1"/>
    </xf>
    <xf numFmtId="1" fontId="23" fillId="0" borderId="2" xfId="1" applyNumberFormat="1" applyFont="1" applyFill="1" applyBorder="1" applyAlignment="1" applyProtection="1">
      <alignment vertical="center"/>
      <protection hidden="1"/>
    </xf>
    <xf numFmtId="0" fontId="20" fillId="4" borderId="2" xfId="1" applyFont="1" applyFill="1" applyBorder="1" applyAlignment="1" applyProtection="1">
      <alignment vertical="center"/>
      <protection hidden="1"/>
    </xf>
    <xf numFmtId="0" fontId="20" fillId="0" borderId="4" xfId="1" applyFont="1" applyFill="1" applyBorder="1" applyAlignment="1" applyProtection="1">
      <alignment vertical="center"/>
      <protection hidden="1"/>
    </xf>
    <xf numFmtId="2" fontId="20" fillId="0" borderId="2" xfId="2" applyNumberFormat="1" applyFont="1" applyFill="1" applyBorder="1" applyAlignment="1" applyProtection="1">
      <alignment horizontal="center" wrapText="1"/>
      <protection hidden="1"/>
    </xf>
    <xf numFmtId="0" fontId="24" fillId="0" borderId="0" xfId="2" applyFont="1" applyFill="1" applyAlignment="1" applyProtection="1">
      <alignment vertical="center" wrapText="1"/>
      <protection hidden="1"/>
    </xf>
    <xf numFmtId="2" fontId="24" fillId="0" borderId="0" xfId="2" applyNumberFormat="1" applyFont="1" applyFill="1" applyAlignment="1" applyProtection="1">
      <alignment vertical="center" wrapText="1"/>
      <protection hidden="1"/>
    </xf>
    <xf numFmtId="0" fontId="20" fillId="0" borderId="5" xfId="2" applyFont="1" applyFill="1" applyBorder="1" applyAlignment="1" applyProtection="1">
      <alignment horizontal="center" vertical="center"/>
      <protection hidden="1"/>
    </xf>
    <xf numFmtId="0" fontId="20" fillId="0" borderId="6" xfId="2" applyFont="1" applyFill="1" applyBorder="1" applyAlignment="1" applyProtection="1">
      <alignment horizontal="center" vertical="center"/>
      <protection hidden="1"/>
    </xf>
    <xf numFmtId="0" fontId="22" fillId="0" borderId="5" xfId="2" applyFont="1" applyFill="1" applyBorder="1" applyAlignment="1" applyProtection="1">
      <alignment horizontal="right" vertical="center"/>
      <protection hidden="1"/>
    </xf>
    <xf numFmtId="2" fontId="23" fillId="0" borderId="5" xfId="1" applyNumberFormat="1" applyFont="1" applyFill="1" applyBorder="1" applyAlignment="1" applyProtection="1">
      <alignment horizontal="center" vertical="center" textRotation="90"/>
      <protection hidden="1"/>
    </xf>
    <xf numFmtId="2" fontId="20" fillId="0" borderId="5" xfId="2" applyNumberFormat="1" applyFont="1" applyFill="1" applyBorder="1" applyAlignment="1" applyProtection="1">
      <alignment horizontal="center" vertical="center" wrapText="1"/>
      <protection hidden="1"/>
    </xf>
    <xf numFmtId="49" fontId="20" fillId="0" borderId="5" xfId="2" applyNumberFormat="1" applyFont="1" applyFill="1" applyBorder="1" applyAlignment="1" applyProtection="1">
      <alignment horizontal="center" vertical="center" textRotation="90"/>
      <protection hidden="1"/>
    </xf>
    <xf numFmtId="49" fontId="25" fillId="0" borderId="5" xfId="2" applyNumberFormat="1" applyFont="1" applyFill="1" applyBorder="1" applyAlignment="1" applyProtection="1">
      <alignment horizontal="center" vertical="center" textRotation="90" wrapText="1"/>
      <protection hidden="1"/>
    </xf>
    <xf numFmtId="1" fontId="20" fillId="0" borderId="5" xfId="2" applyNumberFormat="1" applyFont="1" applyFill="1" applyBorder="1" applyAlignment="1" applyProtection="1">
      <alignment horizontal="center" vertical="center" textRotation="90"/>
      <protection hidden="1"/>
    </xf>
    <xf numFmtId="0" fontId="20" fillId="0" borderId="5" xfId="1" applyFont="1" applyFill="1" applyBorder="1" applyAlignment="1" applyProtection="1">
      <alignment horizontal="center" vertical="center" textRotation="90"/>
      <protection hidden="1"/>
    </xf>
    <xf numFmtId="0" fontId="20" fillId="3" borderId="5" xfId="2" applyFont="1" applyFill="1" applyBorder="1" applyAlignment="1" applyProtection="1">
      <alignment horizontal="center" vertical="center" textRotation="90"/>
      <protection hidden="1"/>
    </xf>
    <xf numFmtId="1" fontId="23" fillId="0" borderId="5" xfId="1" applyNumberFormat="1" applyFont="1" applyFill="1" applyBorder="1" applyAlignment="1" applyProtection="1">
      <alignment horizontal="center" vertical="center" textRotation="90"/>
      <protection hidden="1"/>
    </xf>
    <xf numFmtId="0" fontId="20" fillId="2" borderId="5" xfId="2" applyFont="1" applyFill="1" applyBorder="1" applyAlignment="1" applyProtection="1">
      <alignment horizontal="center" vertical="center" textRotation="90"/>
      <protection hidden="1"/>
    </xf>
    <xf numFmtId="0" fontId="20" fillId="4" borderId="5" xfId="2" applyFont="1" applyFill="1" applyBorder="1" applyAlignment="1" applyProtection="1">
      <alignment horizontal="center" vertical="center" textRotation="90"/>
      <protection hidden="1"/>
    </xf>
    <xf numFmtId="0" fontId="20" fillId="0" borderId="5" xfId="2" applyFont="1" applyFill="1" applyBorder="1" applyAlignment="1" applyProtection="1">
      <alignment horizontal="center" vertical="center" textRotation="90"/>
      <protection hidden="1"/>
    </xf>
    <xf numFmtId="0" fontId="20" fillId="4" borderId="5" xfId="1" applyFont="1" applyFill="1" applyBorder="1" applyAlignment="1" applyProtection="1">
      <alignment horizontal="center" vertical="center" textRotation="90"/>
      <protection hidden="1"/>
    </xf>
    <xf numFmtId="2" fontId="24" fillId="0" borderId="1" xfId="2" applyNumberFormat="1" applyFont="1" applyFill="1" applyBorder="1" applyAlignment="1" applyProtection="1">
      <alignment vertical="center" wrapText="1"/>
      <protection hidden="1"/>
    </xf>
    <xf numFmtId="1" fontId="25" fillId="0" borderId="10" xfId="2" applyNumberFormat="1" applyFont="1" applyFill="1" applyBorder="1" applyAlignment="1" applyProtection="1">
      <alignment horizontal="center" vertical="center"/>
      <protection hidden="1"/>
    </xf>
    <xf numFmtId="1" fontId="26" fillId="0" borderId="11" xfId="4" applyNumberFormat="1" applyFont="1" applyFill="1" applyBorder="1" applyAlignment="1" applyProtection="1">
      <alignment horizontal="center" vertical="center"/>
      <protection hidden="1"/>
    </xf>
    <xf numFmtId="1" fontId="27" fillId="0" borderId="11" xfId="4" applyNumberFormat="1" applyFont="1" applyFill="1" applyBorder="1" applyAlignment="1" applyProtection="1">
      <alignment horizontal="right" vertical="center"/>
      <protection hidden="1"/>
    </xf>
    <xf numFmtId="2" fontId="23" fillId="0" borderId="12" xfId="2" applyNumberFormat="1" applyFont="1" applyFill="1" applyBorder="1" applyAlignment="1" applyProtection="1">
      <alignment horizontal="center" vertical="center"/>
      <protection hidden="1"/>
    </xf>
    <xf numFmtId="2" fontId="28" fillId="0" borderId="11" xfId="4" applyNumberFormat="1" applyFont="1" applyFill="1" applyBorder="1" applyAlignment="1" applyProtection="1">
      <alignment horizontal="right" vertical="center"/>
      <protection hidden="1"/>
    </xf>
    <xf numFmtId="0" fontId="20" fillId="0" borderId="12" xfId="2" applyNumberFormat="1" applyFont="1" applyFill="1" applyBorder="1" applyAlignment="1" applyProtection="1">
      <alignment horizontal="right" vertical="center"/>
      <protection hidden="1"/>
    </xf>
    <xf numFmtId="1" fontId="29" fillId="0" borderId="11" xfId="4" applyNumberFormat="1" applyFont="1" applyFill="1" applyBorder="1" applyAlignment="1" applyProtection="1">
      <alignment horizontal="right" vertical="center"/>
      <protection hidden="1"/>
    </xf>
    <xf numFmtId="1" fontId="20" fillId="2" borderId="12" xfId="2" applyNumberFormat="1" applyFont="1" applyFill="1" applyBorder="1" applyAlignment="1" applyProtection="1">
      <alignment horizontal="center" vertical="center"/>
      <protection hidden="1"/>
    </xf>
    <xf numFmtId="2" fontId="20" fillId="3" borderId="12" xfId="2" applyNumberFormat="1" applyFont="1" applyFill="1" applyBorder="1" applyAlignment="1" applyProtection="1">
      <alignment horizontal="center" vertical="center"/>
      <protection hidden="1"/>
    </xf>
    <xf numFmtId="0" fontId="20" fillId="0" borderId="12" xfId="2" quotePrefix="1" applyNumberFormat="1" applyFont="1" applyFill="1" applyBorder="1" applyAlignment="1" applyProtection="1">
      <alignment horizontal="right" vertical="center"/>
      <protection hidden="1"/>
    </xf>
    <xf numFmtId="1" fontId="23" fillId="0" borderId="12" xfId="2" applyNumberFormat="1" applyFont="1" applyFill="1" applyBorder="1" applyAlignment="1" applyProtection="1">
      <alignment horizontal="center" vertical="center"/>
      <protection hidden="1"/>
    </xf>
    <xf numFmtId="2" fontId="20" fillId="0" borderId="12" xfId="2" applyNumberFormat="1" applyFont="1" applyFill="1" applyBorder="1" applyAlignment="1" applyProtection="1">
      <alignment horizontal="right" vertical="center"/>
      <protection hidden="1"/>
    </xf>
    <xf numFmtId="2" fontId="20" fillId="0" borderId="12" xfId="2" applyNumberFormat="1" applyFont="1" applyFill="1" applyBorder="1" applyAlignment="1" applyProtection="1">
      <alignment horizontal="center" vertical="center"/>
      <protection hidden="1"/>
    </xf>
    <xf numFmtId="2" fontId="20" fillId="4" borderId="12" xfId="2" applyNumberFormat="1" applyFont="1" applyFill="1" applyBorder="1" applyAlignment="1" applyProtection="1">
      <alignment horizontal="center" vertical="center"/>
      <protection hidden="1"/>
    </xf>
    <xf numFmtId="2" fontId="24" fillId="0" borderId="10" xfId="2" applyNumberFormat="1" applyFont="1" applyFill="1" applyBorder="1" applyAlignment="1" applyProtection="1">
      <alignment vertical="center"/>
      <protection hidden="1"/>
    </xf>
    <xf numFmtId="2" fontId="20" fillId="0" borderId="10" xfId="2" applyNumberFormat="1" applyFont="1" applyFill="1" applyBorder="1" applyAlignment="1" applyProtection="1">
      <alignment horizontal="center" vertical="center"/>
      <protection hidden="1"/>
    </xf>
    <xf numFmtId="2" fontId="24" fillId="4" borderId="12" xfId="2" applyNumberFormat="1" applyFont="1" applyFill="1" applyBorder="1" applyAlignment="1" applyProtection="1">
      <alignment vertical="center"/>
      <protection hidden="1"/>
    </xf>
    <xf numFmtId="2" fontId="30" fillId="0" borderId="13" xfId="2" applyNumberFormat="1" applyFont="1" applyFill="1" applyBorder="1" applyAlignment="1" applyProtection="1">
      <alignment horizontal="center" vertical="center" readingOrder="1"/>
      <protection hidden="1"/>
    </xf>
    <xf numFmtId="2" fontId="30" fillId="0" borderId="1" xfId="2" applyNumberFormat="1" applyFont="1" applyFill="1" applyBorder="1" applyAlignment="1" applyProtection="1">
      <alignment horizontal="center" vertical="center" readingOrder="1"/>
      <protection hidden="1"/>
    </xf>
    <xf numFmtId="1" fontId="20" fillId="0" borderId="12" xfId="2" applyNumberFormat="1" applyFont="1" applyFill="1" applyBorder="1" applyAlignment="1" applyProtection="1">
      <alignment horizontal="right" vertical="center"/>
      <protection hidden="1"/>
    </xf>
    <xf numFmtId="1" fontId="20" fillId="0" borderId="12" xfId="2" applyNumberFormat="1" applyFont="1" applyFill="1" applyBorder="1" applyAlignment="1" applyProtection="1">
      <alignment horizontal="center" vertical="center"/>
      <protection hidden="1"/>
    </xf>
    <xf numFmtId="2" fontId="20" fillId="3" borderId="12" xfId="2" applyNumberFormat="1" applyFont="1" applyFill="1" applyBorder="1" applyAlignment="1" applyProtection="1">
      <alignment horizontal="right" vertical="center"/>
      <protection hidden="1"/>
    </xf>
    <xf numFmtId="1" fontId="27" fillId="4" borderId="11" xfId="4" applyNumberFormat="1" applyFont="1" applyFill="1" applyBorder="1" applyAlignment="1" applyProtection="1">
      <alignment horizontal="right" vertical="center"/>
      <protection hidden="1"/>
    </xf>
    <xf numFmtId="2" fontId="23" fillId="4" borderId="12" xfId="2" applyNumberFormat="1" applyFont="1" applyFill="1" applyBorder="1" applyAlignment="1" applyProtection="1">
      <alignment horizontal="center" vertical="center"/>
      <protection hidden="1"/>
    </xf>
    <xf numFmtId="1" fontId="23" fillId="4" borderId="12" xfId="2" applyNumberFormat="1" applyFont="1" applyFill="1" applyBorder="1" applyAlignment="1" applyProtection="1">
      <alignment horizontal="center" vertical="center"/>
      <protection hidden="1"/>
    </xf>
    <xf numFmtId="1" fontId="26" fillId="0" borderId="0" xfId="4" applyNumberFormat="1" applyFont="1" applyFill="1" applyBorder="1" applyAlignment="1" applyProtection="1">
      <alignment horizontal="center" vertical="center"/>
      <protection hidden="1"/>
    </xf>
    <xf numFmtId="1" fontId="27" fillId="0" borderId="0" xfId="4" applyNumberFormat="1" applyFont="1" applyFill="1" applyBorder="1" applyAlignment="1" applyProtection="1">
      <alignment horizontal="right" vertical="center"/>
      <protection hidden="1"/>
    </xf>
    <xf numFmtId="2" fontId="28" fillId="0" borderId="0" xfId="4" applyNumberFormat="1" applyFont="1" applyFill="1" applyBorder="1" applyAlignment="1" applyProtection="1">
      <alignment horizontal="right" vertical="center"/>
      <protection hidden="1"/>
    </xf>
    <xf numFmtId="0" fontId="20" fillId="0" borderId="0" xfId="2" applyNumberFormat="1" applyFont="1" applyFill="1" applyBorder="1" applyAlignment="1" applyProtection="1">
      <alignment horizontal="right" vertical="center"/>
      <protection hidden="1"/>
    </xf>
    <xf numFmtId="1" fontId="29" fillId="0" borderId="0" xfId="4" applyNumberFormat="1" applyFont="1" applyFill="1" applyBorder="1" applyAlignment="1" applyProtection="1">
      <alignment horizontal="right" vertical="center"/>
      <protection hidden="1"/>
    </xf>
    <xf numFmtId="1" fontId="20" fillId="2" borderId="0" xfId="2" applyNumberFormat="1" applyFont="1" applyFill="1" applyBorder="1" applyAlignment="1" applyProtection="1">
      <alignment horizontal="center" vertical="center"/>
      <protection hidden="1"/>
    </xf>
    <xf numFmtId="2" fontId="20" fillId="4" borderId="0" xfId="2" applyNumberFormat="1" applyFont="1" applyFill="1" applyBorder="1" applyAlignment="1" applyProtection="1">
      <alignment horizontal="center" vertical="center"/>
      <protection hidden="1"/>
    </xf>
    <xf numFmtId="2" fontId="30" fillId="0" borderId="0" xfId="2" applyNumberFormat="1" applyFont="1" applyFill="1" applyBorder="1" applyAlignment="1" applyProtection="1">
      <alignment horizontal="center" vertical="center" readingOrder="1"/>
      <protection hidden="1"/>
    </xf>
    <xf numFmtId="2" fontId="20" fillId="4" borderId="10" xfId="2" applyNumberFormat="1" applyFont="1" applyFill="1" applyBorder="1" applyAlignment="1" applyProtection="1">
      <alignment horizontal="center" vertical="center"/>
      <protection hidden="1"/>
    </xf>
    <xf numFmtId="1" fontId="26" fillId="4" borderId="11" xfId="4" applyNumberFormat="1" applyFont="1" applyFill="1" applyBorder="1" applyAlignment="1" applyProtection="1">
      <alignment horizontal="center" vertical="center"/>
      <protection hidden="1"/>
    </xf>
    <xf numFmtId="0" fontId="20" fillId="6" borderId="12" xfId="2" applyNumberFormat="1" applyFont="1" applyFill="1" applyBorder="1" applyAlignment="1" applyProtection="1">
      <alignment horizontal="right" vertical="center"/>
      <protection hidden="1"/>
    </xf>
    <xf numFmtId="0" fontId="20" fillId="4" borderId="12" xfId="2" applyNumberFormat="1" applyFont="1" applyFill="1" applyBorder="1" applyAlignment="1" applyProtection="1">
      <alignment horizontal="right" vertical="center"/>
      <protection hidden="1"/>
    </xf>
    <xf numFmtId="1" fontId="26" fillId="6" borderId="11" xfId="4" applyNumberFormat="1" applyFont="1" applyFill="1" applyBorder="1" applyAlignment="1" applyProtection="1">
      <alignment horizontal="center" vertical="center"/>
      <protection hidden="1"/>
    </xf>
    <xf numFmtId="1" fontId="27" fillId="6" borderId="11" xfId="4" applyNumberFormat="1" applyFont="1" applyFill="1" applyBorder="1" applyAlignment="1" applyProtection="1">
      <alignment horizontal="right" vertical="center"/>
      <protection hidden="1"/>
    </xf>
    <xf numFmtId="2" fontId="28" fillId="6" borderId="11" xfId="4" applyNumberFormat="1" applyFont="1" applyFill="1" applyBorder="1" applyAlignment="1" applyProtection="1">
      <alignment horizontal="right" vertical="center"/>
      <protection hidden="1"/>
    </xf>
    <xf numFmtId="0" fontId="31" fillId="0" borderId="10" xfId="2" applyFont="1" applyBorder="1" applyProtection="1">
      <protection hidden="1"/>
    </xf>
    <xf numFmtId="0" fontId="31" fillId="0" borderId="11" xfId="2" applyFont="1" applyBorder="1" applyProtection="1">
      <protection hidden="1"/>
    </xf>
    <xf numFmtId="0" fontId="31" fillId="0" borderId="12" xfId="2" applyFont="1" applyBorder="1" applyProtection="1">
      <protection hidden="1"/>
    </xf>
    <xf numFmtId="1" fontId="31" fillId="0" borderId="12" xfId="2" applyNumberFormat="1" applyFont="1" applyBorder="1" applyProtection="1">
      <protection hidden="1"/>
    </xf>
    <xf numFmtId="0" fontId="31" fillId="4" borderId="12" xfId="2" applyFont="1" applyFill="1" applyBorder="1" applyProtection="1">
      <protection hidden="1"/>
    </xf>
    <xf numFmtId="0" fontId="31" fillId="0" borderId="1" xfId="2" applyFont="1" applyBorder="1" applyProtection="1">
      <protection hidden="1"/>
    </xf>
    <xf numFmtId="0" fontId="31" fillId="0" borderId="0" xfId="2" applyFont="1" applyProtection="1">
      <protection hidden="1"/>
    </xf>
    <xf numFmtId="1" fontId="31" fillId="0" borderId="0" xfId="2" applyNumberFormat="1" applyFont="1" applyProtection="1">
      <protection hidden="1"/>
    </xf>
    <xf numFmtId="0" fontId="31" fillId="3" borderId="0" xfId="2" applyFont="1" applyFill="1" applyProtection="1">
      <protection hidden="1"/>
    </xf>
    <xf numFmtId="0" fontId="31" fillId="4" borderId="0" xfId="2" applyFont="1" applyFill="1" applyProtection="1">
      <protection hidden="1"/>
    </xf>
    <xf numFmtId="2" fontId="31" fillId="0" borderId="0" xfId="2" applyNumberFormat="1" applyFont="1" applyProtection="1">
      <protection hidden="1"/>
    </xf>
    <xf numFmtId="49" fontId="31" fillId="0" borderId="0" xfId="2" applyNumberFormat="1" applyFont="1" applyAlignment="1" applyProtection="1">
      <alignment horizontal="center" vertical="center"/>
      <protection hidden="1"/>
    </xf>
    <xf numFmtId="49" fontId="32" fillId="0" borderId="0" xfId="2" applyNumberFormat="1" applyFont="1" applyProtection="1">
      <protection hidden="1"/>
    </xf>
    <xf numFmtId="49" fontId="32" fillId="0" borderId="0" xfId="2" applyNumberFormat="1" applyFont="1" applyAlignment="1" applyProtection="1">
      <alignment horizontal="center" vertical="center"/>
      <protection hidden="1"/>
    </xf>
    <xf numFmtId="0" fontId="32" fillId="0" borderId="0" xfId="2" applyNumberFormat="1" applyFont="1" applyProtection="1">
      <protection hidden="1"/>
    </xf>
    <xf numFmtId="0" fontId="32" fillId="0" borderId="0" xfId="2" applyFont="1" applyProtection="1">
      <protection hidden="1"/>
    </xf>
    <xf numFmtId="164" fontId="32" fillId="0" borderId="0" xfId="2" applyNumberFormat="1" applyFont="1" applyProtection="1">
      <protection hidden="1"/>
    </xf>
    <xf numFmtId="164" fontId="31" fillId="0" borderId="0" xfId="2" applyNumberFormat="1" applyFont="1" applyProtection="1">
      <protection hidden="1"/>
    </xf>
    <xf numFmtId="164" fontId="31" fillId="0" borderId="0" xfId="2" applyNumberFormat="1" applyFont="1" applyAlignment="1" applyProtection="1">
      <alignment vertical="center" wrapText="1"/>
      <protection hidden="1"/>
    </xf>
    <xf numFmtId="0" fontId="33" fillId="0" borderId="0" xfId="2" applyFont="1" applyAlignment="1" applyProtection="1">
      <alignment horizontal="center" vertical="center" wrapText="1"/>
      <protection hidden="1"/>
    </xf>
    <xf numFmtId="0" fontId="31" fillId="0" borderId="0" xfId="2" applyFont="1" applyAlignment="1" applyProtection="1">
      <alignment vertical="center" wrapText="1"/>
      <protection hidden="1"/>
    </xf>
    <xf numFmtId="164" fontId="31" fillId="0" borderId="0" xfId="2" applyNumberFormat="1" applyFont="1" applyAlignment="1" applyProtection="1">
      <alignment vertical="center"/>
      <protection hidden="1"/>
    </xf>
    <xf numFmtId="0" fontId="31" fillId="0" borderId="0" xfId="2" applyFont="1" applyAlignment="1" applyProtection="1">
      <alignment vertical="center"/>
      <protection hidden="1"/>
    </xf>
    <xf numFmtId="49" fontId="31" fillId="0" borderId="0" xfId="2" applyNumberFormat="1" applyFont="1" applyAlignment="1" applyProtection="1">
      <alignment horizontal="center" vertical="center" wrapText="1"/>
      <protection hidden="1"/>
    </xf>
    <xf numFmtId="0" fontId="31" fillId="3" borderId="0" xfId="2" applyFont="1" applyFill="1" applyBorder="1" applyAlignment="1" applyProtection="1">
      <alignment vertical="center" wrapText="1"/>
      <protection hidden="1"/>
    </xf>
    <xf numFmtId="164" fontId="24" fillId="3" borderId="0" xfId="1" applyNumberFormat="1" applyFont="1" applyFill="1" applyBorder="1" applyAlignment="1" applyProtection="1">
      <alignment vertical="center" wrapText="1"/>
      <protection hidden="1"/>
    </xf>
    <xf numFmtId="0" fontId="24" fillId="3" borderId="0" xfId="1" applyFont="1" applyFill="1" applyBorder="1" applyAlignment="1" applyProtection="1">
      <alignment vertical="center" wrapText="1"/>
      <protection hidden="1"/>
    </xf>
    <xf numFmtId="0" fontId="31" fillId="0" borderId="0" xfId="2" applyFont="1" applyFill="1" applyBorder="1" applyAlignment="1" applyProtection="1">
      <alignment vertical="center" wrapText="1"/>
      <protection hidden="1"/>
    </xf>
    <xf numFmtId="1" fontId="8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12" fillId="0" borderId="14" xfId="1" applyFont="1" applyFill="1" applyBorder="1" applyAlignment="1" applyProtection="1">
      <alignment horizontal="center" vertical="center" wrapText="1"/>
      <protection hidden="1"/>
    </xf>
    <xf numFmtId="2" fontId="14" fillId="3" borderId="10" xfId="1" applyNumberFormat="1" applyFont="1" applyFill="1" applyBorder="1" applyAlignment="1" applyProtection="1">
      <alignment horizontal="center" vertical="center"/>
      <protection hidden="1"/>
    </xf>
    <xf numFmtId="0" fontId="9" fillId="3" borderId="10" xfId="1" applyFont="1" applyFill="1" applyBorder="1" applyAlignment="1" applyProtection="1">
      <alignment horizontal="center" vertical="center" wrapText="1"/>
      <protection hidden="1"/>
    </xf>
    <xf numFmtId="0" fontId="9" fillId="3" borderId="15" xfId="1" applyFont="1" applyFill="1" applyBorder="1" applyAlignment="1" applyProtection="1">
      <alignment horizontal="center" vertical="center" wrapText="1"/>
      <protection hidden="1"/>
    </xf>
    <xf numFmtId="0" fontId="6" fillId="0" borderId="8" xfId="3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9" xfId="3" applyNumberFormat="1" applyFont="1" applyFill="1" applyBorder="1" applyAlignment="1" applyProtection="1">
      <alignment horizontal="center" vertical="center" wrapText="1" readingOrder="1"/>
      <protection hidden="1"/>
    </xf>
    <xf numFmtId="0" fontId="9" fillId="3" borderId="15" xfId="1" applyFont="1" applyFill="1" applyBorder="1" applyAlignment="1" applyProtection="1">
      <alignment horizontal="center" vertical="center"/>
      <protection hidden="1"/>
    </xf>
    <xf numFmtId="0" fontId="9" fillId="3" borderId="10" xfId="1" applyFont="1" applyFill="1" applyBorder="1" applyAlignment="1" applyProtection="1">
      <alignment horizontal="center" vertical="center"/>
      <protection hidden="1"/>
    </xf>
    <xf numFmtId="0" fontId="17" fillId="3" borderId="10" xfId="1" applyFont="1" applyFill="1" applyBorder="1" applyAlignment="1" applyProtection="1">
      <alignment horizontal="center" vertical="center" wrapText="1"/>
      <protection hidden="1"/>
    </xf>
    <xf numFmtId="0" fontId="17" fillId="3" borderId="15" xfId="1" applyFont="1" applyFill="1" applyBorder="1" applyAlignment="1" applyProtection="1">
      <alignment horizontal="center" vertical="center" wrapText="1"/>
      <protection hidden="1"/>
    </xf>
  </cellXfs>
  <cellStyles count="5">
    <cellStyle name="Normal" xfId="0" builtinId="0"/>
    <cellStyle name="Normal 13 2" xfId="3"/>
    <cellStyle name="Normal 2 2" xfId="1"/>
    <cellStyle name="Normal 25" xfId="2"/>
    <cellStyle name="Normal 4" xfId="4"/>
  </cellStyles>
  <dxfs count="2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190500</xdr:colOff>
          <xdr:row>8</xdr:row>
          <xdr:rowOff>0</xdr:rowOff>
        </xdr:from>
        <xdr:to>
          <xdr:col>56</xdr:col>
          <xdr:colOff>76200</xdr:colOff>
          <xdr:row>8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190500</xdr:colOff>
          <xdr:row>9</xdr:row>
          <xdr:rowOff>0</xdr:rowOff>
        </xdr:from>
        <xdr:to>
          <xdr:col>56</xdr:col>
          <xdr:colOff>76200</xdr:colOff>
          <xdr:row>9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BY373"/>
  <sheetViews>
    <sheetView rightToLeft="1" tabSelected="1" topLeftCell="AP1" zoomScaleNormal="100" workbookViewId="0">
      <selection activeCell="AQ3" sqref="AQ3"/>
    </sheetView>
  </sheetViews>
  <sheetFormatPr defaultRowHeight="15"/>
  <cols>
    <col min="1" max="1" width="6" style="104" hidden="1" customWidth="1"/>
    <col min="2" max="2" width="12.85546875" style="104" hidden="1" customWidth="1"/>
    <col min="3" max="3" width="18.5703125" style="104" hidden="1" customWidth="1"/>
    <col min="4" max="4" width="7" style="108" hidden="1" customWidth="1"/>
    <col min="5" max="5" width="14" style="104" hidden="1" customWidth="1"/>
    <col min="6" max="8" width="4" style="104" hidden="1" customWidth="1"/>
    <col min="9" max="9" width="5" style="104" hidden="1" customWidth="1"/>
    <col min="10" max="10" width="4" style="104" hidden="1" customWidth="1"/>
    <col min="11" max="11" width="5.28515625" style="104" hidden="1" customWidth="1"/>
    <col min="12" max="14" width="4" style="104" hidden="1" customWidth="1"/>
    <col min="15" max="16" width="5" style="104" hidden="1" customWidth="1"/>
    <col min="17" max="18" width="5.42578125" style="105" hidden="1" customWidth="1"/>
    <col min="19" max="19" width="5.140625" style="104" hidden="1" customWidth="1"/>
    <col min="20" max="20" width="5.42578125" style="104" hidden="1" customWidth="1"/>
    <col min="21" max="21" width="3.140625" style="106" hidden="1" customWidth="1"/>
    <col min="22" max="22" width="3.140625" style="104" hidden="1" customWidth="1"/>
    <col min="23" max="28" width="2.140625" style="104" hidden="1" customWidth="1"/>
    <col min="29" max="29" width="7" style="105" hidden="1" customWidth="1"/>
    <col min="30" max="30" width="4.42578125" style="104" hidden="1" customWidth="1"/>
    <col min="31" max="31" width="5.42578125" style="104" hidden="1" customWidth="1"/>
    <col min="32" max="32" width="5.42578125" style="107" hidden="1" customWidth="1"/>
    <col min="33" max="33" width="5.140625" style="104" hidden="1" customWidth="1"/>
    <col min="34" max="34" width="5.42578125" style="104" hidden="1" customWidth="1"/>
    <col min="35" max="35" width="4.85546875" style="107" hidden="1" customWidth="1"/>
    <col min="36" max="36" width="8.140625" style="104" hidden="1" customWidth="1"/>
    <col min="37" max="37" width="7.85546875" style="104" hidden="1" customWidth="1"/>
    <col min="38" max="38" width="9.5703125" style="104" hidden="1" customWidth="1"/>
    <col min="39" max="39" width="9" style="104" hidden="1" customWidth="1"/>
    <col min="40" max="40" width="7.140625" style="104" hidden="1" customWidth="1"/>
    <col min="41" max="41" width="0" style="104" hidden="1" customWidth="1"/>
    <col min="42" max="42" width="39.140625" style="2" bestFit="1" customWidth="1"/>
    <col min="43" max="43" width="17.28515625" style="2" customWidth="1"/>
    <col min="44" max="44" width="15" style="2" customWidth="1"/>
    <col min="45" max="45" width="20.140625" style="2" customWidth="1"/>
    <col min="46" max="46" width="16.140625" style="104" bestFit="1" customWidth="1"/>
    <col min="47" max="47" width="9.140625" style="109"/>
    <col min="48" max="49" width="9.140625" style="104"/>
    <col min="50" max="50" width="13.140625" style="104" bestFit="1" customWidth="1"/>
    <col min="51" max="51" width="9.140625" style="104"/>
    <col min="52" max="52" width="7.5703125" style="104" bestFit="1" customWidth="1"/>
    <col min="53" max="53" width="11.140625" style="104" bestFit="1" customWidth="1"/>
    <col min="54" max="55" width="10" style="104" customWidth="1"/>
    <col min="56" max="77" width="9.140625" style="104"/>
    <col min="78" max="16384" width="9.140625" style="2"/>
  </cols>
  <sheetData>
    <row r="1" spans="1:57" ht="21.75" thickBot="1">
      <c r="A1" s="27" t="s">
        <v>267</v>
      </c>
      <c r="B1" s="28"/>
      <c r="C1" s="29"/>
      <c r="D1" s="30"/>
      <c r="E1" s="31"/>
      <c r="F1" s="28"/>
      <c r="G1" s="28"/>
      <c r="H1" s="32"/>
      <c r="I1" s="28" t="s">
        <v>0</v>
      </c>
      <c r="J1" s="28"/>
      <c r="K1" s="28"/>
      <c r="L1" s="28"/>
      <c r="M1" s="28"/>
      <c r="N1" s="28"/>
      <c r="O1" s="28"/>
      <c r="P1" s="28"/>
      <c r="Q1" s="33"/>
      <c r="R1" s="33"/>
      <c r="S1" s="28"/>
      <c r="T1" s="28"/>
      <c r="U1" s="34"/>
      <c r="V1" s="35"/>
      <c r="W1" s="28"/>
      <c r="X1" s="28"/>
      <c r="Y1" s="28"/>
      <c r="Z1" s="28"/>
      <c r="AA1" s="28"/>
      <c r="AB1" s="28"/>
      <c r="AC1" s="36"/>
      <c r="AD1" s="28"/>
      <c r="AE1" s="28"/>
      <c r="AF1" s="35"/>
      <c r="AG1" s="28"/>
      <c r="AH1" s="35"/>
      <c r="AI1" s="37"/>
      <c r="AJ1" s="28"/>
      <c r="AK1" s="38"/>
      <c r="AL1" s="39"/>
      <c r="AM1" s="39"/>
      <c r="AN1" s="40"/>
      <c r="AO1" s="41"/>
      <c r="AP1" s="1"/>
      <c r="AQ1" s="1"/>
      <c r="AR1" s="1"/>
      <c r="AS1" s="1"/>
    </row>
    <row r="2" spans="1:57" ht="84" customHeight="1" thickBot="1">
      <c r="A2" s="42" t="s">
        <v>1</v>
      </c>
      <c r="B2" s="43" t="s">
        <v>2</v>
      </c>
      <c r="C2" s="44" t="s">
        <v>3</v>
      </c>
      <c r="D2" s="45" t="s">
        <v>4</v>
      </c>
      <c r="E2" s="46"/>
      <c r="F2" s="47"/>
      <c r="G2" s="47" t="s">
        <v>5</v>
      </c>
      <c r="H2" s="48" t="s">
        <v>6</v>
      </c>
      <c r="I2" s="48" t="s">
        <v>7</v>
      </c>
      <c r="J2" s="48" t="s">
        <v>8</v>
      </c>
      <c r="K2" s="48" t="s">
        <v>9</v>
      </c>
      <c r="L2" s="48" t="s">
        <v>10</v>
      </c>
      <c r="M2" s="47" t="s">
        <v>11</v>
      </c>
      <c r="N2" s="47" t="s">
        <v>12</v>
      </c>
      <c r="O2" s="47" t="s">
        <v>13</v>
      </c>
      <c r="P2" s="47" t="s">
        <v>14</v>
      </c>
      <c r="Q2" s="49" t="s">
        <v>15</v>
      </c>
      <c r="R2" s="47" t="s">
        <v>16</v>
      </c>
      <c r="S2" s="47" t="s">
        <v>17</v>
      </c>
      <c r="T2" s="50"/>
      <c r="U2" s="51"/>
      <c r="V2" s="51"/>
      <c r="W2" s="47"/>
      <c r="X2" s="47"/>
      <c r="Y2" s="47"/>
      <c r="Z2" s="47"/>
      <c r="AA2" s="47"/>
      <c r="AB2" s="47"/>
      <c r="AC2" s="52"/>
      <c r="AD2" s="53"/>
      <c r="AE2" s="53"/>
      <c r="AF2" s="54" t="s">
        <v>18</v>
      </c>
      <c r="AG2" s="50" t="s">
        <v>19</v>
      </c>
      <c r="AH2" s="55" t="s">
        <v>20</v>
      </c>
      <c r="AI2" s="56" t="s">
        <v>21</v>
      </c>
      <c r="AJ2" s="50" t="s">
        <v>22</v>
      </c>
      <c r="AK2" s="50" t="s">
        <v>4</v>
      </c>
      <c r="AL2" s="50" t="s">
        <v>23</v>
      </c>
      <c r="AM2" s="50"/>
      <c r="AN2" s="40"/>
      <c r="AO2" s="57"/>
      <c r="AP2" s="3" t="s">
        <v>24</v>
      </c>
      <c r="AQ2" s="131" t="s">
        <v>25</v>
      </c>
      <c r="AR2" s="131"/>
      <c r="AS2" s="132"/>
      <c r="AT2" s="110"/>
      <c r="AU2" s="111"/>
      <c r="AV2" s="110"/>
      <c r="AW2" s="110"/>
      <c r="AX2" s="110"/>
      <c r="AY2" s="110"/>
      <c r="AZ2" s="110"/>
      <c r="BA2" s="110"/>
      <c r="BB2" s="110"/>
      <c r="BC2" s="110"/>
    </row>
    <row r="3" spans="1:57" ht="24.95" customHeight="1" thickTop="1">
      <c r="A3" s="58">
        <v>43</v>
      </c>
      <c r="B3" s="59">
        <v>401805793</v>
      </c>
      <c r="C3" s="60" t="s">
        <v>26</v>
      </c>
      <c r="D3" s="61"/>
      <c r="E3" s="62" t="s">
        <v>27</v>
      </c>
      <c r="F3" s="63"/>
      <c r="G3" s="63"/>
      <c r="H3" s="64" t="s">
        <v>28</v>
      </c>
      <c r="I3" s="63"/>
      <c r="J3" s="63" t="s">
        <v>29</v>
      </c>
      <c r="K3" s="63"/>
      <c r="L3" s="63"/>
      <c r="M3" s="63"/>
      <c r="N3" s="63" t="s">
        <v>29</v>
      </c>
      <c r="O3" s="63"/>
      <c r="P3" s="63"/>
      <c r="Q3" s="65"/>
      <c r="R3" s="65"/>
      <c r="S3" s="63"/>
      <c r="T3" s="66"/>
      <c r="U3" s="66"/>
      <c r="V3" s="66"/>
      <c r="W3" s="67"/>
      <c r="X3" s="63"/>
      <c r="Y3" s="63"/>
      <c r="Z3" s="63"/>
      <c r="AA3" s="63"/>
      <c r="AB3" s="63"/>
      <c r="AC3" s="68"/>
      <c r="AD3" s="69"/>
      <c r="AE3" s="70"/>
      <c r="AF3" s="71"/>
      <c r="AG3" s="72"/>
      <c r="AH3" s="73" t="e">
        <v>#N/A</v>
      </c>
      <c r="AI3" s="74">
        <v>0</v>
      </c>
      <c r="AJ3" s="70" t="s">
        <v>29</v>
      </c>
      <c r="AK3" s="73">
        <f>D3</f>
        <v>0</v>
      </c>
      <c r="AL3" s="72" t="e">
        <f>IF(AK3=0,"",AK3*12/20)+(AJ3*5/20)+AI3+AH3+AG3</f>
        <v>#VALUE!</v>
      </c>
      <c r="AM3" s="72"/>
      <c r="AN3" s="75"/>
      <c r="AO3" s="76"/>
      <c r="AP3" s="5" t="s">
        <v>30</v>
      </c>
      <c r="AQ3" s="126"/>
      <c r="AR3" s="129" t="s">
        <v>31</v>
      </c>
      <c r="AS3" s="133"/>
      <c r="AT3" s="112"/>
      <c r="AU3" s="111"/>
      <c r="AV3" s="110"/>
      <c r="AW3" s="113"/>
      <c r="AX3" s="114"/>
      <c r="AY3" s="110"/>
      <c r="AZ3" s="110"/>
      <c r="BE3" s="115"/>
    </row>
    <row r="4" spans="1:57" ht="24.95" customHeight="1">
      <c r="A4" s="58">
        <v>89</v>
      </c>
      <c r="B4" s="59">
        <v>401808876</v>
      </c>
      <c r="C4" s="60" t="s">
        <v>32</v>
      </c>
      <c r="D4" s="61">
        <v>20</v>
      </c>
      <c r="E4" s="62" t="s">
        <v>33</v>
      </c>
      <c r="F4" s="63"/>
      <c r="G4" s="63">
        <v>100</v>
      </c>
      <c r="H4" s="64" t="s">
        <v>34</v>
      </c>
      <c r="I4" s="63" t="s">
        <v>35</v>
      </c>
      <c r="J4" s="63" t="s">
        <v>36</v>
      </c>
      <c r="K4" s="63">
        <v>24</v>
      </c>
      <c r="L4" s="63">
        <v>1</v>
      </c>
      <c r="M4" s="63">
        <v>8</v>
      </c>
      <c r="N4" s="63" t="s">
        <v>37</v>
      </c>
      <c r="O4" s="63" t="s">
        <v>38</v>
      </c>
      <c r="P4" s="63"/>
      <c r="Q4" s="65">
        <v>13</v>
      </c>
      <c r="R4" s="65" t="s">
        <v>39</v>
      </c>
      <c r="S4" s="63"/>
      <c r="T4" s="66"/>
      <c r="U4" s="66"/>
      <c r="V4" s="66"/>
      <c r="W4" s="67"/>
      <c r="X4" s="63"/>
      <c r="Y4" s="63"/>
      <c r="Z4" s="63"/>
      <c r="AA4" s="63"/>
      <c r="AB4" s="63"/>
      <c r="AC4" s="68"/>
      <c r="AD4" s="69"/>
      <c r="AE4" s="70"/>
      <c r="AF4" s="71">
        <v>10</v>
      </c>
      <c r="AG4" s="72">
        <v>1</v>
      </c>
      <c r="AH4" s="73">
        <v>1</v>
      </c>
      <c r="AI4" s="74">
        <v>1</v>
      </c>
      <c r="AJ4" s="70">
        <v>20</v>
      </c>
      <c r="AK4" s="73">
        <f>D4</f>
        <v>20</v>
      </c>
      <c r="AL4" s="72">
        <f t="shared" ref="AL4:AL67" si="0">IF(AK4=0,"",AK4*12/20)+(AJ4*5/20)+AI4+AH4+AG4</f>
        <v>20</v>
      </c>
      <c r="AM4" s="72"/>
      <c r="AN4" s="75"/>
      <c r="AO4" s="76"/>
      <c r="AP4" s="6" t="s">
        <v>40</v>
      </c>
      <c r="AQ4" s="7" t="e">
        <f>VLOOKUP($AQ3,$B:$AM,2,FALSE)</f>
        <v>#N/A</v>
      </c>
      <c r="AR4" s="134"/>
      <c r="AS4" s="133"/>
      <c r="AT4" s="112"/>
      <c r="AU4" s="111"/>
      <c r="AV4" s="110"/>
      <c r="AW4" s="113"/>
      <c r="AX4" s="114"/>
      <c r="AY4" s="110"/>
      <c r="AZ4" s="110"/>
      <c r="BE4" s="115"/>
    </row>
    <row r="5" spans="1:57" ht="24.95" customHeight="1">
      <c r="A5" s="58">
        <v>1</v>
      </c>
      <c r="B5" s="59">
        <v>99800091</v>
      </c>
      <c r="C5" s="60" t="s">
        <v>41</v>
      </c>
      <c r="D5" s="61"/>
      <c r="E5" s="62" t="s">
        <v>42</v>
      </c>
      <c r="F5" s="63"/>
      <c r="G5" s="63"/>
      <c r="H5" s="64" t="s">
        <v>28</v>
      </c>
      <c r="I5" s="63"/>
      <c r="J5" s="63" t="s">
        <v>29</v>
      </c>
      <c r="K5" s="63"/>
      <c r="L5" s="63"/>
      <c r="M5" s="63">
        <v>8</v>
      </c>
      <c r="N5" s="63" t="s">
        <v>29</v>
      </c>
      <c r="O5" s="63" t="s">
        <v>43</v>
      </c>
      <c r="P5" s="63" t="s">
        <v>44</v>
      </c>
      <c r="Q5" s="65" t="s">
        <v>45</v>
      </c>
      <c r="R5" s="65"/>
      <c r="S5" s="63"/>
      <c r="T5" s="66"/>
      <c r="U5" s="66"/>
      <c r="V5" s="66"/>
      <c r="W5" s="67"/>
      <c r="X5" s="63"/>
      <c r="Y5" s="63"/>
      <c r="Z5" s="63"/>
      <c r="AA5" s="63"/>
      <c r="AB5" s="63"/>
      <c r="AC5" s="68"/>
      <c r="AD5" s="69"/>
      <c r="AE5" s="70"/>
      <c r="AF5" s="71"/>
      <c r="AG5" s="72">
        <v>0.8</v>
      </c>
      <c r="AH5" s="73">
        <v>0.2</v>
      </c>
      <c r="AI5" s="74">
        <v>0</v>
      </c>
      <c r="AJ5" s="70">
        <v>2</v>
      </c>
      <c r="AK5" s="73">
        <f t="shared" ref="AK5:AK68" si="1">D5</f>
        <v>0</v>
      </c>
      <c r="AL5" s="72" t="e">
        <f t="shared" si="0"/>
        <v>#VALUE!</v>
      </c>
      <c r="AM5" s="72"/>
      <c r="AN5" s="75"/>
      <c r="AO5" s="76"/>
      <c r="AP5" s="127" t="s">
        <v>46</v>
      </c>
      <c r="AQ5" s="128" t="e">
        <f>AQ14</f>
        <v>#N/A</v>
      </c>
      <c r="AR5" s="129" t="s">
        <v>47</v>
      </c>
      <c r="AS5" s="130"/>
      <c r="AT5" s="112"/>
      <c r="AU5" s="111"/>
      <c r="AV5" s="110"/>
      <c r="AW5" s="113"/>
      <c r="AX5" s="114"/>
      <c r="AY5" s="110"/>
      <c r="AZ5" s="110"/>
      <c r="BE5" s="115"/>
    </row>
    <row r="6" spans="1:57" ht="24.95" customHeight="1">
      <c r="A6" s="58">
        <v>90</v>
      </c>
      <c r="B6" s="59">
        <v>401809437</v>
      </c>
      <c r="C6" s="60" t="s">
        <v>48</v>
      </c>
      <c r="D6" s="61"/>
      <c r="E6" s="62" t="s">
        <v>33</v>
      </c>
      <c r="F6" s="63"/>
      <c r="G6" s="63"/>
      <c r="H6" s="64" t="s">
        <v>34</v>
      </c>
      <c r="I6" s="63"/>
      <c r="J6" s="63" t="s">
        <v>29</v>
      </c>
      <c r="K6" s="63"/>
      <c r="L6" s="63"/>
      <c r="M6" s="63"/>
      <c r="N6" s="63" t="s">
        <v>29</v>
      </c>
      <c r="O6" s="63"/>
      <c r="P6" s="63"/>
      <c r="Q6" s="65"/>
      <c r="R6" s="65" t="s">
        <v>49</v>
      </c>
      <c r="S6" s="63"/>
      <c r="T6" s="66"/>
      <c r="U6" s="66"/>
      <c r="V6" s="66"/>
      <c r="W6" s="67"/>
      <c r="X6" s="63"/>
      <c r="Y6" s="63"/>
      <c r="Z6" s="63"/>
      <c r="AA6" s="63"/>
      <c r="AB6" s="63"/>
      <c r="AC6" s="68"/>
      <c r="AD6" s="69"/>
      <c r="AE6" s="70"/>
      <c r="AF6" s="71"/>
      <c r="AG6" s="72"/>
      <c r="AH6" s="73" t="e">
        <v>#N/A</v>
      </c>
      <c r="AI6" s="74">
        <v>0.65</v>
      </c>
      <c r="AJ6" s="70" t="s">
        <v>29</v>
      </c>
      <c r="AK6" s="73">
        <f t="shared" si="1"/>
        <v>0</v>
      </c>
      <c r="AL6" s="72" t="e">
        <f t="shared" si="0"/>
        <v>#VALUE!</v>
      </c>
      <c r="AM6" s="72"/>
      <c r="AN6" s="75"/>
      <c r="AO6" s="76"/>
      <c r="AP6" s="127"/>
      <c r="AQ6" s="128"/>
      <c r="AR6" s="129"/>
      <c r="AS6" s="130"/>
      <c r="AT6" s="112"/>
      <c r="AU6" s="111"/>
      <c r="AV6" s="110"/>
      <c r="AW6" s="113"/>
      <c r="AX6" s="112"/>
      <c r="AY6" s="110"/>
      <c r="AZ6" s="110"/>
      <c r="BA6" s="110"/>
      <c r="BB6" s="110"/>
      <c r="BC6" s="110"/>
    </row>
    <row r="7" spans="1:57" ht="24.95" customHeight="1">
      <c r="A7" s="58">
        <v>4</v>
      </c>
      <c r="B7" s="59">
        <v>401805158</v>
      </c>
      <c r="C7" s="60" t="s">
        <v>50</v>
      </c>
      <c r="D7" s="61">
        <v>17.75</v>
      </c>
      <c r="E7" s="62" t="s">
        <v>42</v>
      </c>
      <c r="F7" s="63"/>
      <c r="G7" s="63">
        <v>100</v>
      </c>
      <c r="H7" s="64" t="s">
        <v>34</v>
      </c>
      <c r="I7" s="63" t="s">
        <v>35</v>
      </c>
      <c r="J7" s="63" t="s">
        <v>36</v>
      </c>
      <c r="K7" s="63">
        <v>24</v>
      </c>
      <c r="L7" s="63">
        <v>1</v>
      </c>
      <c r="M7" s="63">
        <v>8</v>
      </c>
      <c r="N7" s="63" t="s">
        <v>37</v>
      </c>
      <c r="O7" s="63" t="s">
        <v>51</v>
      </c>
      <c r="P7" s="63">
        <v>29</v>
      </c>
      <c r="Q7" s="65">
        <v>13</v>
      </c>
      <c r="R7" s="65"/>
      <c r="S7" s="63" t="s">
        <v>52</v>
      </c>
      <c r="T7" s="66"/>
      <c r="U7" s="66"/>
      <c r="V7" s="66"/>
      <c r="W7" s="67"/>
      <c r="X7" s="63"/>
      <c r="Y7" s="63"/>
      <c r="Z7" s="63"/>
      <c r="AA7" s="63"/>
      <c r="AB7" s="63"/>
      <c r="AC7" s="68"/>
      <c r="AD7" s="69"/>
      <c r="AE7" s="70"/>
      <c r="AF7" s="71">
        <v>9.5</v>
      </c>
      <c r="AG7" s="72">
        <v>1</v>
      </c>
      <c r="AH7" s="73">
        <v>1</v>
      </c>
      <c r="AI7" s="74">
        <v>0.95</v>
      </c>
      <c r="AJ7" s="70">
        <v>16.75</v>
      </c>
      <c r="AK7" s="73">
        <f t="shared" si="1"/>
        <v>17.75</v>
      </c>
      <c r="AL7" s="72">
        <f t="shared" si="0"/>
        <v>17.787500000000001</v>
      </c>
      <c r="AM7" s="72"/>
      <c r="AN7" s="75"/>
      <c r="AO7" s="76"/>
      <c r="AP7" s="8" t="s">
        <v>53</v>
      </c>
      <c r="AQ7" s="9" t="e">
        <f>VLOOKUP($AQ$3,B:AM,35,FALSE)</f>
        <v>#N/A</v>
      </c>
      <c r="AR7" s="135" t="s">
        <v>54</v>
      </c>
      <c r="AS7" s="136"/>
      <c r="AT7" s="112"/>
      <c r="AU7" s="111"/>
      <c r="AV7" s="110"/>
      <c r="AW7" s="113"/>
      <c r="AX7" s="114"/>
      <c r="AY7" s="110"/>
      <c r="AZ7" s="110"/>
      <c r="BA7" s="113"/>
      <c r="BB7" s="113"/>
      <c r="BC7" s="113"/>
      <c r="BE7" s="115"/>
    </row>
    <row r="8" spans="1:57" ht="24.95" customHeight="1">
      <c r="A8" s="58">
        <v>5</v>
      </c>
      <c r="B8" s="59"/>
      <c r="C8" s="60" t="s">
        <v>55</v>
      </c>
      <c r="D8" s="61"/>
      <c r="E8" s="62" t="s">
        <v>42</v>
      </c>
      <c r="F8" s="63"/>
      <c r="G8" s="63" t="s">
        <v>56</v>
      </c>
      <c r="H8" s="64" t="s">
        <v>28</v>
      </c>
      <c r="I8" s="63" t="s">
        <v>29</v>
      </c>
      <c r="J8" s="63" t="s">
        <v>29</v>
      </c>
      <c r="K8" s="63"/>
      <c r="L8" s="63"/>
      <c r="M8" s="63"/>
      <c r="N8" s="63" t="s">
        <v>29</v>
      </c>
      <c r="O8" s="63"/>
      <c r="P8" s="63"/>
      <c r="Q8" s="65"/>
      <c r="R8" s="65"/>
      <c r="S8" s="63"/>
      <c r="T8" s="66"/>
      <c r="U8" s="66"/>
      <c r="V8" s="66"/>
      <c r="W8" s="67"/>
      <c r="X8" s="63"/>
      <c r="Y8" s="63"/>
      <c r="Z8" s="63"/>
      <c r="AA8" s="63"/>
      <c r="AB8" s="63"/>
      <c r="AC8" s="68"/>
      <c r="AD8" s="69"/>
      <c r="AE8" s="70"/>
      <c r="AF8" s="71"/>
      <c r="AG8" s="72"/>
      <c r="AH8" s="73"/>
      <c r="AI8" s="74"/>
      <c r="AJ8" s="70">
        <v>12</v>
      </c>
      <c r="AK8" s="73">
        <f t="shared" si="1"/>
        <v>0</v>
      </c>
      <c r="AL8" s="72" t="e">
        <f t="shared" si="0"/>
        <v>#VALUE!</v>
      </c>
      <c r="AM8" s="72"/>
      <c r="AN8" s="75"/>
      <c r="AO8" s="76"/>
      <c r="AP8" s="8" t="s">
        <v>57</v>
      </c>
      <c r="AQ8" s="9" t="e">
        <f>VLOOKUP($AQ$3,B:AM,36,FALSE)</f>
        <v>#N/A</v>
      </c>
      <c r="AR8" s="135"/>
      <c r="AS8" s="136"/>
      <c r="AT8" s="112"/>
      <c r="AU8" s="111"/>
      <c r="AV8" s="110"/>
      <c r="AW8" s="110"/>
      <c r="AX8" s="114"/>
      <c r="AY8" s="110"/>
      <c r="AZ8" s="110"/>
      <c r="BA8" s="113"/>
      <c r="BB8" s="110"/>
      <c r="BC8" s="110"/>
      <c r="BD8" s="116"/>
      <c r="BE8" s="115"/>
    </row>
    <row r="9" spans="1:57" ht="24.95" customHeight="1">
      <c r="A9" s="58">
        <v>133</v>
      </c>
      <c r="B9" s="59">
        <v>401810483</v>
      </c>
      <c r="C9" s="60" t="s">
        <v>55</v>
      </c>
      <c r="D9" s="61">
        <v>15</v>
      </c>
      <c r="E9" s="62" t="s">
        <v>58</v>
      </c>
      <c r="F9" s="63"/>
      <c r="G9" s="63" t="s">
        <v>59</v>
      </c>
      <c r="H9" s="64" t="s">
        <v>28</v>
      </c>
      <c r="I9" s="63"/>
      <c r="J9" s="63" t="s">
        <v>29</v>
      </c>
      <c r="K9" s="63">
        <v>24</v>
      </c>
      <c r="L9" s="63">
        <v>1</v>
      </c>
      <c r="M9" s="63" t="s">
        <v>60</v>
      </c>
      <c r="N9" s="63" t="s">
        <v>37</v>
      </c>
      <c r="O9" s="63"/>
      <c r="P9" s="63"/>
      <c r="Q9" s="65"/>
      <c r="R9" s="65" t="s">
        <v>61</v>
      </c>
      <c r="S9" s="63"/>
      <c r="T9" s="66"/>
      <c r="U9" s="66"/>
      <c r="V9" s="66"/>
      <c r="W9" s="67"/>
      <c r="X9" s="63"/>
      <c r="Y9" s="63"/>
      <c r="Z9" s="63"/>
      <c r="AA9" s="63"/>
      <c r="AB9" s="63"/>
      <c r="AC9" s="68"/>
      <c r="AD9" s="69"/>
      <c r="AE9" s="70"/>
      <c r="AF9" s="71"/>
      <c r="AG9" s="72">
        <v>0.7</v>
      </c>
      <c r="AH9" s="73">
        <v>0.6</v>
      </c>
      <c r="AI9" s="74">
        <v>1</v>
      </c>
      <c r="AJ9" s="70">
        <v>19.5</v>
      </c>
      <c r="AK9" s="73">
        <f t="shared" si="1"/>
        <v>15</v>
      </c>
      <c r="AL9" s="72">
        <f t="shared" si="0"/>
        <v>16.175000000000001</v>
      </c>
      <c r="AM9" s="72"/>
      <c r="AN9" s="75"/>
      <c r="AO9" s="76"/>
      <c r="AP9" s="8" t="s">
        <v>62</v>
      </c>
      <c r="AQ9" s="9">
        <f>IFERROR(AQ7*5/20,0)</f>
        <v>0</v>
      </c>
      <c r="AR9" s="135"/>
      <c r="AS9" s="136"/>
      <c r="AT9" s="112"/>
      <c r="AU9" s="111"/>
      <c r="AV9" s="110"/>
      <c r="AW9" s="113"/>
      <c r="AX9" s="114"/>
      <c r="AY9" s="110"/>
      <c r="AZ9" s="110"/>
      <c r="BA9" s="113"/>
      <c r="BB9" s="113"/>
      <c r="BC9" s="113"/>
      <c r="BE9" s="115"/>
    </row>
    <row r="10" spans="1:57" ht="24.95" customHeight="1">
      <c r="A10" s="58">
        <v>86</v>
      </c>
      <c r="B10" s="59">
        <v>401805406</v>
      </c>
      <c r="C10" s="60" t="s">
        <v>63</v>
      </c>
      <c r="D10" s="61">
        <v>15.5</v>
      </c>
      <c r="E10" s="62" t="s">
        <v>27</v>
      </c>
      <c r="F10" s="63"/>
      <c r="G10" s="63">
        <v>100</v>
      </c>
      <c r="H10" s="64"/>
      <c r="I10" s="63" t="s">
        <v>35</v>
      </c>
      <c r="J10" s="63" t="s">
        <v>36</v>
      </c>
      <c r="K10" s="63">
        <v>24</v>
      </c>
      <c r="L10" s="63">
        <v>1</v>
      </c>
      <c r="M10" s="63">
        <v>8</v>
      </c>
      <c r="N10" s="63" t="s">
        <v>37</v>
      </c>
      <c r="O10" s="63" t="s">
        <v>64</v>
      </c>
      <c r="P10" s="63"/>
      <c r="Q10" s="65">
        <v>13</v>
      </c>
      <c r="R10" s="65" t="s">
        <v>39</v>
      </c>
      <c r="S10" s="63"/>
      <c r="T10" s="66"/>
      <c r="U10" s="66"/>
      <c r="V10" s="66"/>
      <c r="W10" s="67"/>
      <c r="X10" s="63"/>
      <c r="Y10" s="63"/>
      <c r="Z10" s="63"/>
      <c r="AA10" s="63"/>
      <c r="AB10" s="63"/>
      <c r="AC10" s="68"/>
      <c r="AD10" s="69"/>
      <c r="AE10" s="70"/>
      <c r="AF10" s="70">
        <v>8.5</v>
      </c>
      <c r="AG10" s="72">
        <v>1</v>
      </c>
      <c r="AH10" s="73">
        <v>1</v>
      </c>
      <c r="AI10" s="74">
        <v>0.85</v>
      </c>
      <c r="AJ10" s="70">
        <v>15</v>
      </c>
      <c r="AK10" s="73">
        <f t="shared" si="1"/>
        <v>15.5</v>
      </c>
      <c r="AL10" s="72">
        <f t="shared" si="0"/>
        <v>15.9</v>
      </c>
      <c r="AM10" s="72"/>
      <c r="AN10" s="75"/>
      <c r="AO10" s="76"/>
      <c r="AP10" s="10" t="s">
        <v>65</v>
      </c>
      <c r="AQ10" s="11">
        <f>IFERROR(AQ8*12/20,0)</f>
        <v>0</v>
      </c>
      <c r="AR10" s="129" t="s">
        <v>66</v>
      </c>
      <c r="AS10" s="133"/>
      <c r="AT10" s="112"/>
      <c r="AU10" s="111"/>
      <c r="AV10" s="110"/>
      <c r="AW10" s="113"/>
      <c r="AX10" s="114"/>
      <c r="AY10" s="110"/>
      <c r="AZ10" s="110"/>
      <c r="BA10" s="113"/>
      <c r="BB10" s="110"/>
      <c r="BC10" s="110"/>
      <c r="BE10" s="115"/>
    </row>
    <row r="11" spans="1:57" ht="24.95" customHeight="1">
      <c r="A11" s="58">
        <v>134</v>
      </c>
      <c r="B11" s="59">
        <v>401811011</v>
      </c>
      <c r="C11" s="60" t="s">
        <v>67</v>
      </c>
      <c r="D11" s="61"/>
      <c r="E11" s="62" t="s">
        <v>58</v>
      </c>
      <c r="F11" s="63"/>
      <c r="G11" s="63"/>
      <c r="H11" s="64" t="s">
        <v>34</v>
      </c>
      <c r="I11" s="63"/>
      <c r="J11" s="63" t="s">
        <v>29</v>
      </c>
      <c r="K11" s="63"/>
      <c r="L11" s="63"/>
      <c r="M11" s="63"/>
      <c r="N11" s="63" t="s">
        <v>29</v>
      </c>
      <c r="O11" s="63"/>
      <c r="P11" s="63"/>
      <c r="Q11" s="65"/>
      <c r="R11" s="65"/>
      <c r="S11" s="63"/>
      <c r="T11" s="66"/>
      <c r="U11" s="66"/>
      <c r="V11" s="66"/>
      <c r="W11" s="67"/>
      <c r="X11" s="63"/>
      <c r="Y11" s="63"/>
      <c r="Z11" s="63"/>
      <c r="AA11" s="63"/>
      <c r="AB11" s="63"/>
      <c r="AC11" s="68"/>
      <c r="AD11" s="69"/>
      <c r="AE11" s="70"/>
      <c r="AF11" s="71"/>
      <c r="AG11" s="72"/>
      <c r="AH11" s="73" t="e">
        <v>#N/A</v>
      </c>
      <c r="AI11" s="74">
        <v>0</v>
      </c>
      <c r="AJ11" s="70" t="s">
        <v>29</v>
      </c>
      <c r="AK11" s="73">
        <f t="shared" si="1"/>
        <v>0</v>
      </c>
      <c r="AL11" s="72" t="e">
        <f t="shared" si="0"/>
        <v>#VALUE!</v>
      </c>
      <c r="AM11" s="72"/>
      <c r="AN11" s="75"/>
      <c r="AO11" s="76"/>
      <c r="AP11" s="8" t="s">
        <v>68</v>
      </c>
      <c r="AQ11" s="9" t="e">
        <f>(VLOOKUP($AQ$3,$B:$AM,32,FALSE))</f>
        <v>#N/A</v>
      </c>
      <c r="AR11" s="134"/>
      <c r="AS11" s="133"/>
      <c r="AT11" s="112"/>
      <c r="AU11" s="111"/>
      <c r="AV11" s="110"/>
      <c r="AW11" s="110"/>
      <c r="AX11" s="114"/>
      <c r="AY11" s="110"/>
      <c r="AZ11" s="110"/>
      <c r="BA11" s="113"/>
      <c r="BB11" s="113"/>
      <c r="BC11" s="113"/>
      <c r="BE11" s="115"/>
    </row>
    <row r="12" spans="1:57" ht="24.95" customHeight="1">
      <c r="A12" s="58">
        <v>6</v>
      </c>
      <c r="B12" s="59">
        <v>401805584</v>
      </c>
      <c r="C12" s="60" t="s">
        <v>69</v>
      </c>
      <c r="D12" s="61">
        <v>18</v>
      </c>
      <c r="E12" s="62" t="s">
        <v>42</v>
      </c>
      <c r="F12" s="63"/>
      <c r="G12" s="63">
        <v>80</v>
      </c>
      <c r="H12" s="64" t="s">
        <v>28</v>
      </c>
      <c r="I12" s="63" t="s">
        <v>35</v>
      </c>
      <c r="J12" s="63" t="s">
        <v>36</v>
      </c>
      <c r="K12" s="63">
        <v>24</v>
      </c>
      <c r="L12" s="63">
        <v>1</v>
      </c>
      <c r="M12" s="63">
        <v>8</v>
      </c>
      <c r="N12" s="63" t="s">
        <v>37</v>
      </c>
      <c r="O12" s="63" t="s">
        <v>51</v>
      </c>
      <c r="P12" s="63">
        <v>29</v>
      </c>
      <c r="Q12" s="65">
        <v>13</v>
      </c>
      <c r="R12" s="65"/>
      <c r="S12" s="63" t="s">
        <v>70</v>
      </c>
      <c r="T12" s="66"/>
      <c r="U12" s="66"/>
      <c r="V12" s="66"/>
      <c r="W12" s="67"/>
      <c r="X12" s="63"/>
      <c r="Y12" s="63"/>
      <c r="Z12" s="63"/>
      <c r="AA12" s="63"/>
      <c r="AB12" s="63"/>
      <c r="AC12" s="68"/>
      <c r="AD12" s="69"/>
      <c r="AE12" s="70"/>
      <c r="AF12" s="71">
        <v>8</v>
      </c>
      <c r="AG12" s="72">
        <v>1</v>
      </c>
      <c r="AH12" s="73">
        <v>1</v>
      </c>
      <c r="AI12" s="74">
        <v>0.8</v>
      </c>
      <c r="AJ12" s="70">
        <v>19.25</v>
      </c>
      <c r="AK12" s="73">
        <f t="shared" si="1"/>
        <v>18</v>
      </c>
      <c r="AL12" s="72">
        <f t="shared" si="0"/>
        <v>18.412500000000001</v>
      </c>
      <c r="AM12" s="72"/>
      <c r="AN12" s="75"/>
      <c r="AO12" s="76"/>
      <c r="AP12" s="12" t="s">
        <v>71</v>
      </c>
      <c r="AQ12" s="9" t="e">
        <f>(VLOOKUP($AQ$3,$B:$AM,33,FALSE))</f>
        <v>#N/A</v>
      </c>
      <c r="AR12" s="13"/>
      <c r="AS12" s="14"/>
      <c r="AT12" s="112"/>
      <c r="AU12" s="111"/>
      <c r="AV12" s="110"/>
      <c r="AW12" s="113"/>
      <c r="AX12" s="114"/>
      <c r="AY12" s="110"/>
      <c r="AZ12" s="110"/>
      <c r="BA12" s="113"/>
      <c r="BB12" s="113"/>
      <c r="BC12" s="113"/>
      <c r="BE12" s="115"/>
    </row>
    <row r="13" spans="1:57" ht="24.95" customHeight="1" thickBot="1">
      <c r="A13" s="58">
        <v>173</v>
      </c>
      <c r="B13" s="59">
        <v>401805488</v>
      </c>
      <c r="C13" s="60" t="s">
        <v>72</v>
      </c>
      <c r="D13" s="61">
        <v>19.75</v>
      </c>
      <c r="E13" s="62" t="s">
        <v>27</v>
      </c>
      <c r="F13" s="63"/>
      <c r="G13" s="63">
        <v>100</v>
      </c>
      <c r="H13" s="64" t="s">
        <v>28</v>
      </c>
      <c r="I13" s="63" t="s">
        <v>35</v>
      </c>
      <c r="J13" s="63" t="s">
        <v>36</v>
      </c>
      <c r="K13" s="63">
        <v>24</v>
      </c>
      <c r="L13" s="63">
        <v>1</v>
      </c>
      <c r="M13" s="63" t="s">
        <v>60</v>
      </c>
      <c r="N13" s="63" t="s">
        <v>37</v>
      </c>
      <c r="O13" s="63" t="s">
        <v>38</v>
      </c>
      <c r="P13" s="63">
        <v>29</v>
      </c>
      <c r="Q13" s="65">
        <v>12</v>
      </c>
      <c r="R13" s="65" t="s">
        <v>73</v>
      </c>
      <c r="S13" s="63"/>
      <c r="T13" s="66"/>
      <c r="U13" s="66"/>
      <c r="V13" s="66"/>
      <c r="W13" s="67"/>
      <c r="X13" s="63"/>
      <c r="Y13" s="63"/>
      <c r="Z13" s="63"/>
      <c r="AA13" s="63"/>
      <c r="AB13" s="63"/>
      <c r="AC13" s="68"/>
      <c r="AD13" s="69"/>
      <c r="AE13" s="70"/>
      <c r="AF13" s="71"/>
      <c r="AG13" s="72">
        <v>1</v>
      </c>
      <c r="AH13" s="73">
        <v>1</v>
      </c>
      <c r="AI13" s="74">
        <v>1</v>
      </c>
      <c r="AJ13" s="70">
        <v>14</v>
      </c>
      <c r="AK13" s="73">
        <f t="shared" si="1"/>
        <v>19.75</v>
      </c>
      <c r="AL13" s="72">
        <f t="shared" si="0"/>
        <v>18.350000000000001</v>
      </c>
      <c r="AM13" s="72"/>
      <c r="AN13" s="75"/>
      <c r="AO13" s="76"/>
      <c r="AP13" s="15" t="s">
        <v>74</v>
      </c>
      <c r="AQ13" s="16" t="e">
        <f>VLOOKUP($AQ$3,$B:$AM,34,FALSE)</f>
        <v>#N/A</v>
      </c>
      <c r="AR13" s="17"/>
      <c r="AS13" s="18"/>
      <c r="AT13" s="112"/>
      <c r="AU13" s="111"/>
      <c r="AV13" s="110"/>
      <c r="AW13" s="113"/>
      <c r="AX13" s="114"/>
      <c r="AY13" s="110"/>
      <c r="AZ13" s="110"/>
      <c r="BA13" s="113"/>
      <c r="BB13" s="110"/>
      <c r="BC13" s="110"/>
      <c r="BE13" s="115"/>
    </row>
    <row r="14" spans="1:57" ht="24.95" customHeight="1" thickBot="1">
      <c r="A14" s="58">
        <v>135</v>
      </c>
      <c r="B14" s="59">
        <v>401806483</v>
      </c>
      <c r="C14" s="60" t="s">
        <v>75</v>
      </c>
      <c r="D14" s="61"/>
      <c r="E14" s="62" t="s">
        <v>58</v>
      </c>
      <c r="F14" s="63"/>
      <c r="G14" s="63"/>
      <c r="H14" s="64" t="s">
        <v>28</v>
      </c>
      <c r="I14" s="63"/>
      <c r="J14" s="63" t="s">
        <v>29</v>
      </c>
      <c r="K14" s="63"/>
      <c r="L14" s="63"/>
      <c r="M14" s="63"/>
      <c r="N14" s="63" t="s">
        <v>29</v>
      </c>
      <c r="O14" s="63"/>
      <c r="P14" s="63"/>
      <c r="Q14" s="65"/>
      <c r="R14" s="65"/>
      <c r="S14" s="63"/>
      <c r="T14" s="66"/>
      <c r="U14" s="66"/>
      <c r="V14" s="66"/>
      <c r="W14" s="67"/>
      <c r="X14" s="63"/>
      <c r="Y14" s="63"/>
      <c r="Z14" s="63"/>
      <c r="AA14" s="63"/>
      <c r="AB14" s="63"/>
      <c r="AC14" s="68"/>
      <c r="AD14" s="69"/>
      <c r="AE14" s="70"/>
      <c r="AF14" s="71"/>
      <c r="AG14" s="72"/>
      <c r="AH14" s="73" t="e">
        <v>#N/A</v>
      </c>
      <c r="AI14" s="74">
        <v>0</v>
      </c>
      <c r="AJ14" s="70" t="s">
        <v>29</v>
      </c>
      <c r="AK14" s="73">
        <f t="shared" si="1"/>
        <v>0</v>
      </c>
      <c r="AL14" s="72" t="e">
        <f t="shared" si="0"/>
        <v>#VALUE!</v>
      </c>
      <c r="AM14" s="72"/>
      <c r="AN14" s="75"/>
      <c r="AO14" s="76"/>
      <c r="AP14" s="19" t="s">
        <v>76</v>
      </c>
      <c r="AQ14" s="20" t="e">
        <f>SUM(AQ9:AQ13)</f>
        <v>#N/A</v>
      </c>
      <c r="AR14" s="21"/>
      <c r="AS14" s="22"/>
      <c r="AT14" s="112"/>
      <c r="AU14" s="111"/>
      <c r="AV14" s="110"/>
      <c r="AW14" s="113"/>
      <c r="AX14" s="114"/>
      <c r="AY14" s="110"/>
      <c r="AZ14" s="110"/>
      <c r="BA14" s="113"/>
      <c r="BB14" s="113"/>
      <c r="BC14" s="113"/>
      <c r="BE14" s="115"/>
    </row>
    <row r="15" spans="1:57" ht="24.95" customHeight="1" thickBot="1">
      <c r="A15" s="58">
        <v>136</v>
      </c>
      <c r="B15" s="59">
        <v>401810024</v>
      </c>
      <c r="C15" s="60" t="s">
        <v>77</v>
      </c>
      <c r="D15" s="61">
        <v>14.25</v>
      </c>
      <c r="E15" s="62" t="s">
        <v>58</v>
      </c>
      <c r="F15" s="63"/>
      <c r="G15" s="63">
        <v>90</v>
      </c>
      <c r="H15" s="64" t="s">
        <v>28</v>
      </c>
      <c r="I15" s="63" t="s">
        <v>35</v>
      </c>
      <c r="J15" s="63" t="s">
        <v>36</v>
      </c>
      <c r="K15" s="63">
        <v>24</v>
      </c>
      <c r="L15" s="63">
        <v>1</v>
      </c>
      <c r="M15" s="63">
        <v>8</v>
      </c>
      <c r="N15" s="63" t="s">
        <v>37</v>
      </c>
      <c r="O15" s="63" t="s">
        <v>38</v>
      </c>
      <c r="P15" s="63"/>
      <c r="Q15" s="65"/>
      <c r="R15" s="65" t="s">
        <v>39</v>
      </c>
      <c r="S15" s="63"/>
      <c r="T15" s="66"/>
      <c r="U15" s="66"/>
      <c r="V15" s="66"/>
      <c r="W15" s="67"/>
      <c r="X15" s="63"/>
      <c r="Y15" s="63"/>
      <c r="Z15" s="63"/>
      <c r="AA15" s="63"/>
      <c r="AB15" s="63"/>
      <c r="AC15" s="68"/>
      <c r="AD15" s="69"/>
      <c r="AE15" s="70"/>
      <c r="AF15" s="71"/>
      <c r="AG15" s="72">
        <v>1</v>
      </c>
      <c r="AH15" s="73">
        <v>1</v>
      </c>
      <c r="AI15" s="74">
        <v>0.98</v>
      </c>
      <c r="AJ15" s="70">
        <v>15.5</v>
      </c>
      <c r="AK15" s="73">
        <f t="shared" si="1"/>
        <v>14.25</v>
      </c>
      <c r="AL15" s="72">
        <f t="shared" si="0"/>
        <v>15.405000000000001</v>
      </c>
      <c r="AM15" s="72"/>
      <c r="AN15" s="75"/>
      <c r="AO15" s="76"/>
      <c r="AP15" s="23"/>
      <c r="AQ15" s="24"/>
      <c r="AR15" s="25"/>
      <c r="AS15" s="26"/>
      <c r="AT15" s="112"/>
      <c r="AU15" s="111"/>
      <c r="AV15" s="110"/>
      <c r="AW15" s="113"/>
      <c r="AX15" s="114"/>
      <c r="AY15" s="110"/>
      <c r="AZ15" s="110"/>
      <c r="BA15" s="113"/>
      <c r="BB15" s="110"/>
      <c r="BC15" s="110"/>
      <c r="BE15" s="115"/>
    </row>
    <row r="16" spans="1:57" ht="70.5" customHeight="1">
      <c r="A16" s="58">
        <v>91</v>
      </c>
      <c r="B16" s="59">
        <v>401809340</v>
      </c>
      <c r="C16" s="60" t="s">
        <v>78</v>
      </c>
      <c r="D16" s="61"/>
      <c r="E16" s="62" t="s">
        <v>33</v>
      </c>
      <c r="F16" s="63"/>
      <c r="G16" s="63"/>
      <c r="H16" s="64" t="s">
        <v>28</v>
      </c>
      <c r="I16" s="63"/>
      <c r="J16" s="63" t="s">
        <v>29</v>
      </c>
      <c r="K16" s="63"/>
      <c r="L16" s="63"/>
      <c r="M16" s="63"/>
      <c r="N16" s="63" t="s">
        <v>29</v>
      </c>
      <c r="O16" s="63"/>
      <c r="P16" s="63"/>
      <c r="Q16" s="65"/>
      <c r="R16" s="65"/>
      <c r="S16" s="63"/>
      <c r="T16" s="66"/>
      <c r="U16" s="66"/>
      <c r="V16" s="66"/>
      <c r="W16" s="67"/>
      <c r="X16" s="63"/>
      <c r="Y16" s="63"/>
      <c r="Z16" s="63"/>
      <c r="AA16" s="63"/>
      <c r="AB16" s="63"/>
      <c r="AC16" s="68"/>
      <c r="AD16" s="69"/>
      <c r="AE16" s="70"/>
      <c r="AF16" s="71"/>
      <c r="AG16" s="72"/>
      <c r="AH16" s="73" t="e">
        <v>#N/A</v>
      </c>
      <c r="AI16" s="74">
        <v>0</v>
      </c>
      <c r="AJ16" s="70" t="s">
        <v>29</v>
      </c>
      <c r="AK16" s="73">
        <f t="shared" si="1"/>
        <v>0</v>
      </c>
      <c r="AL16" s="72" t="e">
        <f t="shared" si="0"/>
        <v>#VALUE!</v>
      </c>
      <c r="AM16" s="72"/>
      <c r="AN16" s="75"/>
      <c r="AO16" s="76"/>
      <c r="AP16" s="3" t="s">
        <v>79</v>
      </c>
      <c r="AQ16" s="131" t="s">
        <v>25</v>
      </c>
      <c r="AR16" s="131"/>
      <c r="AS16" s="132"/>
      <c r="AT16" s="112"/>
      <c r="AU16" s="111"/>
      <c r="AV16" s="110"/>
      <c r="AW16" s="113"/>
      <c r="AX16" s="114"/>
      <c r="AY16" s="110"/>
      <c r="AZ16" s="110"/>
      <c r="BA16" s="113"/>
      <c r="BB16" s="113"/>
      <c r="BC16" s="113"/>
      <c r="BE16" s="115"/>
    </row>
    <row r="17" spans="1:57" ht="24.95" customHeight="1">
      <c r="A17" s="58">
        <v>45</v>
      </c>
      <c r="B17" s="59">
        <v>401810387</v>
      </c>
      <c r="C17" s="60" t="s">
        <v>80</v>
      </c>
      <c r="D17" s="61">
        <v>10.5</v>
      </c>
      <c r="E17" s="62" t="s">
        <v>27</v>
      </c>
      <c r="F17" s="63" t="s">
        <v>81</v>
      </c>
      <c r="G17" s="63"/>
      <c r="H17" s="64" t="s">
        <v>34</v>
      </c>
      <c r="I17" s="63" t="s">
        <v>35</v>
      </c>
      <c r="J17" s="63" t="s">
        <v>82</v>
      </c>
      <c r="K17" s="63">
        <v>24</v>
      </c>
      <c r="L17" s="63">
        <v>1</v>
      </c>
      <c r="M17" s="63">
        <v>8</v>
      </c>
      <c r="N17" s="63" t="s">
        <v>37</v>
      </c>
      <c r="O17" s="63" t="s">
        <v>38</v>
      </c>
      <c r="P17" s="63"/>
      <c r="Q17" s="65">
        <v>13</v>
      </c>
      <c r="R17" s="65"/>
      <c r="S17" s="63"/>
      <c r="T17" s="66"/>
      <c r="U17" s="66"/>
      <c r="V17" s="66"/>
      <c r="W17" s="67"/>
      <c r="X17" s="63"/>
      <c r="Y17" s="63"/>
      <c r="Z17" s="63"/>
      <c r="AA17" s="63"/>
      <c r="AB17" s="63"/>
      <c r="AC17" s="68"/>
      <c r="AD17" s="69"/>
      <c r="AE17" s="70"/>
      <c r="AF17" s="71"/>
      <c r="AG17" s="72">
        <v>1</v>
      </c>
      <c r="AH17" s="73">
        <v>0.9</v>
      </c>
      <c r="AI17" s="74">
        <v>0.99</v>
      </c>
      <c r="AJ17" s="70">
        <v>19.25</v>
      </c>
      <c r="AK17" s="73">
        <f t="shared" si="1"/>
        <v>10.5</v>
      </c>
      <c r="AL17" s="72">
        <f t="shared" si="0"/>
        <v>14.002500000000001</v>
      </c>
      <c r="AM17" s="72"/>
      <c r="AN17" s="75"/>
      <c r="AO17" s="76"/>
      <c r="AP17" s="5" t="s">
        <v>268</v>
      </c>
      <c r="AQ17" s="4">
        <f>AQ3</f>
        <v>0</v>
      </c>
      <c r="AR17" s="129" t="s">
        <v>31</v>
      </c>
      <c r="AS17" s="133"/>
      <c r="AT17" s="112"/>
      <c r="AU17" s="111"/>
      <c r="AV17" s="110"/>
      <c r="AW17" s="113"/>
      <c r="AX17" s="114"/>
      <c r="AY17" s="110"/>
      <c r="AZ17" s="110"/>
      <c r="BA17" s="113"/>
      <c r="BB17" s="113"/>
      <c r="BC17" s="113"/>
      <c r="BE17" s="115"/>
    </row>
    <row r="18" spans="1:57" ht="24.95" customHeight="1">
      <c r="A18" s="58">
        <v>137</v>
      </c>
      <c r="B18" s="59">
        <v>401806973</v>
      </c>
      <c r="C18" s="60" t="s">
        <v>83</v>
      </c>
      <c r="D18" s="61"/>
      <c r="E18" s="62" t="s">
        <v>58</v>
      </c>
      <c r="F18" s="63"/>
      <c r="G18" s="63"/>
      <c r="H18" s="64" t="s">
        <v>34</v>
      </c>
      <c r="I18" s="63"/>
      <c r="J18" s="63" t="s">
        <v>29</v>
      </c>
      <c r="K18" s="63"/>
      <c r="L18" s="63"/>
      <c r="M18" s="63"/>
      <c r="N18" s="63" t="s">
        <v>29</v>
      </c>
      <c r="O18" s="63"/>
      <c r="P18" s="63"/>
      <c r="Q18" s="65"/>
      <c r="R18" s="65"/>
      <c r="S18" s="63"/>
      <c r="T18" s="66"/>
      <c r="U18" s="66"/>
      <c r="V18" s="66"/>
      <c r="W18" s="67"/>
      <c r="X18" s="63"/>
      <c r="Y18" s="63"/>
      <c r="Z18" s="63"/>
      <c r="AA18" s="63"/>
      <c r="AB18" s="63"/>
      <c r="AC18" s="68"/>
      <c r="AD18" s="69"/>
      <c r="AE18" s="70"/>
      <c r="AF18" s="71"/>
      <c r="AG18" s="72"/>
      <c r="AH18" s="73" t="e">
        <v>#N/A</v>
      </c>
      <c r="AI18" s="74">
        <v>0</v>
      </c>
      <c r="AJ18" s="70" t="s">
        <v>29</v>
      </c>
      <c r="AK18" s="73">
        <f t="shared" si="1"/>
        <v>0</v>
      </c>
      <c r="AL18" s="72" t="e">
        <f t="shared" si="0"/>
        <v>#VALUE!</v>
      </c>
      <c r="AM18" s="72"/>
      <c r="AN18" s="75"/>
      <c r="AO18" s="76"/>
      <c r="AP18" s="6" t="s">
        <v>40</v>
      </c>
      <c r="AQ18" s="7" t="e">
        <f>VLOOKUP($AQ17,$B:$AM,2,FALSE)</f>
        <v>#N/A</v>
      </c>
      <c r="AR18" s="134"/>
      <c r="AS18" s="133"/>
      <c r="AT18" s="112"/>
      <c r="AU18" s="111"/>
      <c r="AV18" s="110"/>
      <c r="AW18" s="113"/>
      <c r="AX18" s="114"/>
      <c r="AY18" s="110"/>
      <c r="AZ18" s="110"/>
      <c r="BA18" s="113"/>
      <c r="BB18" s="110"/>
      <c r="BC18" s="110"/>
      <c r="BE18" s="115"/>
    </row>
    <row r="19" spans="1:57" ht="24.95" customHeight="1">
      <c r="A19" s="58">
        <v>46</v>
      </c>
      <c r="B19" s="59">
        <v>401806602</v>
      </c>
      <c r="C19" s="60" t="s">
        <v>84</v>
      </c>
      <c r="D19" s="61"/>
      <c r="E19" s="62" t="s">
        <v>27</v>
      </c>
      <c r="F19" s="63"/>
      <c r="G19" s="63"/>
      <c r="H19" s="64" t="s">
        <v>28</v>
      </c>
      <c r="I19" s="63"/>
      <c r="J19" s="63" t="s">
        <v>29</v>
      </c>
      <c r="K19" s="63"/>
      <c r="L19" s="63"/>
      <c r="M19" s="63"/>
      <c r="N19" s="63" t="s">
        <v>29</v>
      </c>
      <c r="O19" s="63"/>
      <c r="P19" s="63"/>
      <c r="Q19" s="65"/>
      <c r="R19" s="65" t="s">
        <v>49</v>
      </c>
      <c r="S19" s="63"/>
      <c r="T19" s="66"/>
      <c r="U19" s="66"/>
      <c r="V19" s="66"/>
      <c r="W19" s="67"/>
      <c r="X19" s="63"/>
      <c r="Y19" s="63"/>
      <c r="Z19" s="63"/>
      <c r="AA19" s="63"/>
      <c r="AB19" s="63"/>
      <c r="AC19" s="68"/>
      <c r="AD19" s="69"/>
      <c r="AE19" s="70"/>
      <c r="AF19" s="71"/>
      <c r="AG19" s="72"/>
      <c r="AH19" s="73" t="e">
        <v>#N/A</v>
      </c>
      <c r="AI19" s="74">
        <v>1</v>
      </c>
      <c r="AJ19" s="70" t="s">
        <v>29</v>
      </c>
      <c r="AK19" s="73">
        <f t="shared" si="1"/>
        <v>0</v>
      </c>
      <c r="AL19" s="72" t="e">
        <f t="shared" si="0"/>
        <v>#VALUE!</v>
      </c>
      <c r="AM19" s="72"/>
      <c r="AN19" s="75"/>
      <c r="AO19" s="76"/>
      <c r="AP19" s="127" t="s">
        <v>85</v>
      </c>
      <c r="AQ19" s="128" t="e">
        <f>AQ28</f>
        <v>#N/A</v>
      </c>
      <c r="AR19" s="129" t="s">
        <v>47</v>
      </c>
      <c r="AS19" s="130"/>
      <c r="AT19" s="112"/>
      <c r="AU19" s="111"/>
      <c r="AV19" s="110"/>
      <c r="AW19" s="113"/>
      <c r="AX19" s="114"/>
      <c r="AY19" s="110"/>
      <c r="AZ19" s="110"/>
      <c r="BA19" s="113"/>
      <c r="BB19" s="113"/>
      <c r="BC19" s="113"/>
      <c r="BE19" s="115"/>
    </row>
    <row r="20" spans="1:57" ht="24.95" customHeight="1">
      <c r="A20" s="58">
        <v>47</v>
      </c>
      <c r="B20" s="59">
        <v>401811358</v>
      </c>
      <c r="C20" s="60" t="s">
        <v>86</v>
      </c>
      <c r="D20" s="61">
        <v>16</v>
      </c>
      <c r="E20" s="62" t="s">
        <v>27</v>
      </c>
      <c r="F20" s="63"/>
      <c r="G20" s="63">
        <v>100</v>
      </c>
      <c r="H20" s="64" t="s">
        <v>34</v>
      </c>
      <c r="I20" s="63" t="s">
        <v>35</v>
      </c>
      <c r="J20" s="63" t="s">
        <v>87</v>
      </c>
      <c r="K20" s="63">
        <v>24</v>
      </c>
      <c r="L20" s="63">
        <v>1</v>
      </c>
      <c r="M20" s="63">
        <v>8</v>
      </c>
      <c r="N20" s="63" t="s">
        <v>37</v>
      </c>
      <c r="O20" s="63" t="s">
        <v>51</v>
      </c>
      <c r="P20" s="63"/>
      <c r="Q20" s="65">
        <v>13</v>
      </c>
      <c r="R20" s="65" t="s">
        <v>39</v>
      </c>
      <c r="S20" s="63"/>
      <c r="T20" s="66"/>
      <c r="U20" s="66"/>
      <c r="V20" s="66"/>
      <c r="W20" s="67"/>
      <c r="X20" s="63"/>
      <c r="Y20" s="63"/>
      <c r="Z20" s="63"/>
      <c r="AA20" s="63"/>
      <c r="AB20" s="63"/>
      <c r="AC20" s="68"/>
      <c r="AD20" s="69"/>
      <c r="AE20" s="70"/>
      <c r="AF20" s="71"/>
      <c r="AG20" s="72">
        <v>1</v>
      </c>
      <c r="AH20" s="73">
        <v>1</v>
      </c>
      <c r="AI20" s="74">
        <v>0.99</v>
      </c>
      <c r="AJ20" s="70">
        <v>19.5</v>
      </c>
      <c r="AK20" s="73">
        <f t="shared" si="1"/>
        <v>16</v>
      </c>
      <c r="AL20" s="72">
        <f t="shared" si="0"/>
        <v>17.465</v>
      </c>
      <c r="AM20" s="72"/>
      <c r="AN20" s="75"/>
      <c r="AO20" s="76"/>
      <c r="AP20" s="127"/>
      <c r="AQ20" s="128"/>
      <c r="AR20" s="129"/>
      <c r="AS20" s="130"/>
      <c r="AT20" s="112"/>
      <c r="AU20" s="111"/>
      <c r="AV20" s="110"/>
      <c r="AW20" s="113"/>
      <c r="AX20" s="114"/>
      <c r="AY20" s="110"/>
      <c r="AZ20" s="110"/>
      <c r="BA20" s="113"/>
      <c r="BB20" s="113"/>
      <c r="BC20" s="113"/>
      <c r="BE20" s="115"/>
    </row>
    <row r="21" spans="1:57" ht="24.95" customHeight="1">
      <c r="A21" s="58">
        <v>138</v>
      </c>
      <c r="B21" s="59">
        <v>401808458</v>
      </c>
      <c r="C21" s="60" t="s">
        <v>88</v>
      </c>
      <c r="D21" s="61"/>
      <c r="E21" s="62" t="s">
        <v>58</v>
      </c>
      <c r="F21" s="63"/>
      <c r="G21" s="63"/>
      <c r="H21" s="64" t="s">
        <v>28</v>
      </c>
      <c r="I21" s="63"/>
      <c r="J21" s="63" t="s">
        <v>29</v>
      </c>
      <c r="K21" s="63"/>
      <c r="L21" s="63"/>
      <c r="M21" s="63"/>
      <c r="N21" s="63" t="s">
        <v>29</v>
      </c>
      <c r="O21" s="63"/>
      <c r="P21" s="63"/>
      <c r="Q21" s="65"/>
      <c r="R21" s="65"/>
      <c r="S21" s="63"/>
      <c r="T21" s="66"/>
      <c r="U21" s="66"/>
      <c r="V21" s="66"/>
      <c r="W21" s="67"/>
      <c r="X21" s="63"/>
      <c r="Y21" s="63"/>
      <c r="Z21" s="63"/>
      <c r="AA21" s="63"/>
      <c r="AB21" s="63"/>
      <c r="AC21" s="68"/>
      <c r="AD21" s="69"/>
      <c r="AE21" s="70"/>
      <c r="AF21" s="71"/>
      <c r="AG21" s="72"/>
      <c r="AH21" s="73" t="e">
        <v>#N/A</v>
      </c>
      <c r="AI21" s="74">
        <v>0</v>
      </c>
      <c r="AJ21" s="70" t="s">
        <v>29</v>
      </c>
      <c r="AK21" s="73">
        <f t="shared" si="1"/>
        <v>0</v>
      </c>
      <c r="AL21" s="72" t="e">
        <f t="shared" si="0"/>
        <v>#VALUE!</v>
      </c>
      <c r="AM21" s="72"/>
      <c r="AN21" s="75"/>
      <c r="AO21" s="76"/>
      <c r="AP21" s="8" t="s">
        <v>53</v>
      </c>
      <c r="AQ21" s="9" t="e">
        <f>AQ7</f>
        <v>#N/A</v>
      </c>
      <c r="AR21" s="135" t="s">
        <v>89</v>
      </c>
      <c r="AS21" s="136"/>
      <c r="AT21" s="112"/>
      <c r="AU21" s="111"/>
      <c r="AV21" s="110"/>
      <c r="AW21" s="113"/>
      <c r="AX21" s="114"/>
      <c r="AY21" s="110"/>
      <c r="AZ21" s="110"/>
      <c r="BA21" s="113"/>
      <c r="BB21" s="113"/>
      <c r="BC21" s="113"/>
      <c r="BE21" s="115"/>
    </row>
    <row r="22" spans="1:57" ht="24.95" customHeight="1">
      <c r="A22" s="58">
        <v>48</v>
      </c>
      <c r="B22" s="59">
        <v>401801006</v>
      </c>
      <c r="C22" s="60" t="s">
        <v>90</v>
      </c>
      <c r="D22" s="61">
        <v>17.25</v>
      </c>
      <c r="E22" s="62" t="s">
        <v>27</v>
      </c>
      <c r="F22" s="63"/>
      <c r="G22" s="63">
        <v>100</v>
      </c>
      <c r="H22" s="64" t="s">
        <v>34</v>
      </c>
      <c r="I22" s="63" t="s">
        <v>35</v>
      </c>
      <c r="J22" s="63" t="s">
        <v>36</v>
      </c>
      <c r="K22" s="63">
        <v>24</v>
      </c>
      <c r="L22" s="63">
        <v>1</v>
      </c>
      <c r="M22" s="63">
        <v>8</v>
      </c>
      <c r="N22" s="63" t="s">
        <v>37</v>
      </c>
      <c r="O22" s="63" t="s">
        <v>38</v>
      </c>
      <c r="P22" s="63"/>
      <c r="Q22" s="65">
        <v>13</v>
      </c>
      <c r="R22" s="65" t="s">
        <v>39</v>
      </c>
      <c r="S22" s="63"/>
      <c r="T22" s="66"/>
      <c r="U22" s="66"/>
      <c r="V22" s="66"/>
      <c r="W22" s="67"/>
      <c r="X22" s="63"/>
      <c r="Y22" s="63"/>
      <c r="Z22" s="63"/>
      <c r="AA22" s="63"/>
      <c r="AB22" s="63"/>
      <c r="AC22" s="68"/>
      <c r="AD22" s="69"/>
      <c r="AE22" s="70"/>
      <c r="AF22" s="71">
        <v>9.8000000000000007</v>
      </c>
      <c r="AG22" s="72">
        <v>1</v>
      </c>
      <c r="AH22" s="73">
        <v>1</v>
      </c>
      <c r="AI22" s="74">
        <v>0.98000000000000009</v>
      </c>
      <c r="AJ22" s="70">
        <v>19.75</v>
      </c>
      <c r="AK22" s="73">
        <f t="shared" si="1"/>
        <v>17.25</v>
      </c>
      <c r="AL22" s="72">
        <f t="shared" si="0"/>
        <v>18.267499999999998</v>
      </c>
      <c r="AM22" s="72"/>
      <c r="AN22" s="75"/>
      <c r="AO22" s="76"/>
      <c r="AP22" s="8" t="s">
        <v>57</v>
      </c>
      <c r="AQ22" s="9" t="e">
        <f>AQ8</f>
        <v>#N/A</v>
      </c>
      <c r="AR22" s="135"/>
      <c r="AS22" s="136"/>
      <c r="AT22" s="112"/>
      <c r="AU22" s="111"/>
      <c r="AV22" s="110"/>
      <c r="AW22" s="113"/>
      <c r="AX22" s="114"/>
      <c r="AY22" s="110"/>
      <c r="AZ22" s="110"/>
      <c r="BA22" s="113"/>
      <c r="BB22" s="113"/>
      <c r="BC22" s="113"/>
      <c r="BE22" s="115"/>
    </row>
    <row r="23" spans="1:57" ht="24.95" customHeight="1">
      <c r="A23" s="58">
        <v>7</v>
      </c>
      <c r="B23" s="59">
        <v>401810145</v>
      </c>
      <c r="C23" s="60" t="s">
        <v>91</v>
      </c>
      <c r="D23" s="61">
        <v>19</v>
      </c>
      <c r="E23" s="62" t="s">
        <v>42</v>
      </c>
      <c r="F23" s="63"/>
      <c r="G23" s="63">
        <v>95</v>
      </c>
      <c r="H23" s="64" t="s">
        <v>34</v>
      </c>
      <c r="I23" s="63" t="s">
        <v>35</v>
      </c>
      <c r="J23" s="63" t="s">
        <v>36</v>
      </c>
      <c r="K23" s="63">
        <v>24</v>
      </c>
      <c r="L23" s="63">
        <v>1</v>
      </c>
      <c r="M23" s="63">
        <v>8</v>
      </c>
      <c r="N23" s="63" t="s">
        <v>37</v>
      </c>
      <c r="O23" s="63" t="s">
        <v>38</v>
      </c>
      <c r="P23" s="63">
        <v>29</v>
      </c>
      <c r="Q23" s="65"/>
      <c r="R23" s="65"/>
      <c r="S23" s="63">
        <v>4</v>
      </c>
      <c r="T23" s="66"/>
      <c r="U23" s="66"/>
      <c r="V23" s="66"/>
      <c r="W23" s="67"/>
      <c r="X23" s="63"/>
      <c r="Y23" s="63"/>
      <c r="Z23" s="63"/>
      <c r="AA23" s="63"/>
      <c r="AB23" s="63"/>
      <c r="AC23" s="68"/>
      <c r="AD23" s="69"/>
      <c r="AE23" s="70"/>
      <c r="AF23" s="71"/>
      <c r="AG23" s="72">
        <v>1</v>
      </c>
      <c r="AH23" s="73">
        <v>1</v>
      </c>
      <c r="AI23" s="74">
        <v>1</v>
      </c>
      <c r="AJ23" s="70">
        <v>14.5</v>
      </c>
      <c r="AK23" s="73">
        <f t="shared" si="1"/>
        <v>19</v>
      </c>
      <c r="AL23" s="72">
        <f t="shared" si="0"/>
        <v>18.024999999999999</v>
      </c>
      <c r="AM23" s="72"/>
      <c r="AN23" s="75"/>
      <c r="AO23" s="76"/>
      <c r="AP23" s="8" t="s">
        <v>92</v>
      </c>
      <c r="AQ23" s="9">
        <f>IFERROR(AQ21*2/20,0)</f>
        <v>0</v>
      </c>
      <c r="AR23" s="135"/>
      <c r="AS23" s="136"/>
      <c r="AT23" s="112"/>
      <c r="AU23" s="111"/>
      <c r="AV23" s="110"/>
      <c r="AW23" s="113"/>
      <c r="AX23" s="114"/>
      <c r="AY23" s="110"/>
      <c r="AZ23" s="110"/>
      <c r="BA23" s="113"/>
      <c r="BB23" s="113"/>
      <c r="BC23" s="113"/>
      <c r="BE23" s="115"/>
    </row>
    <row r="24" spans="1:57" ht="24.95" customHeight="1">
      <c r="A24" s="58">
        <v>49</v>
      </c>
      <c r="B24" s="59">
        <v>401809888</v>
      </c>
      <c r="C24" s="60" t="s">
        <v>93</v>
      </c>
      <c r="D24" s="61"/>
      <c r="E24" s="62" t="s">
        <v>27</v>
      </c>
      <c r="F24" s="63"/>
      <c r="G24" s="63"/>
      <c r="H24" s="64" t="s">
        <v>28</v>
      </c>
      <c r="I24" s="63"/>
      <c r="J24" s="63" t="s">
        <v>29</v>
      </c>
      <c r="K24" s="63"/>
      <c r="L24" s="63"/>
      <c r="M24" s="63"/>
      <c r="N24" s="63" t="s">
        <v>29</v>
      </c>
      <c r="O24" s="63"/>
      <c r="P24" s="63"/>
      <c r="Q24" s="65"/>
      <c r="R24" s="65"/>
      <c r="S24" s="63"/>
      <c r="T24" s="66"/>
      <c r="U24" s="66"/>
      <c r="V24" s="66"/>
      <c r="W24" s="67"/>
      <c r="X24" s="63"/>
      <c r="Y24" s="63"/>
      <c r="Z24" s="63"/>
      <c r="AA24" s="63"/>
      <c r="AB24" s="63"/>
      <c r="AC24" s="68"/>
      <c r="AD24" s="69"/>
      <c r="AE24" s="70"/>
      <c r="AF24" s="71"/>
      <c r="AG24" s="72"/>
      <c r="AH24" s="73" t="e">
        <v>#N/A</v>
      </c>
      <c r="AI24" s="74">
        <v>0</v>
      </c>
      <c r="AJ24" s="70" t="s">
        <v>29</v>
      </c>
      <c r="AK24" s="73">
        <f t="shared" si="1"/>
        <v>0</v>
      </c>
      <c r="AL24" s="72" t="e">
        <f t="shared" si="0"/>
        <v>#VALUE!</v>
      </c>
      <c r="AM24" s="72"/>
      <c r="AN24" s="75"/>
      <c r="AO24" s="76"/>
      <c r="AP24" s="10" t="s">
        <v>94</v>
      </c>
      <c r="AQ24" s="11">
        <f>IFERROR(AQ22*4/20,0)</f>
        <v>0</v>
      </c>
      <c r="AR24" s="129" t="s">
        <v>66</v>
      </c>
      <c r="AS24" s="133"/>
      <c r="AT24" s="112"/>
      <c r="AU24" s="111"/>
      <c r="AV24" s="110"/>
      <c r="AW24" s="113"/>
      <c r="AX24" s="114"/>
      <c r="AY24" s="110"/>
      <c r="AZ24" s="110"/>
      <c r="BA24" s="113"/>
      <c r="BB24" s="113"/>
      <c r="BC24" s="113"/>
      <c r="BE24" s="115"/>
    </row>
    <row r="25" spans="1:57" ht="24.95" customHeight="1">
      <c r="A25" s="58">
        <v>139</v>
      </c>
      <c r="B25" s="59">
        <v>401805904</v>
      </c>
      <c r="C25" s="60" t="s">
        <v>95</v>
      </c>
      <c r="D25" s="61">
        <v>7.75</v>
      </c>
      <c r="E25" s="62" t="s">
        <v>58</v>
      </c>
      <c r="F25" s="63" t="s">
        <v>81</v>
      </c>
      <c r="G25" s="63"/>
      <c r="H25" s="64" t="s">
        <v>28</v>
      </c>
      <c r="I25" s="63"/>
      <c r="J25" s="63" t="s">
        <v>82</v>
      </c>
      <c r="K25" s="63">
        <v>24</v>
      </c>
      <c r="L25" s="63">
        <v>1</v>
      </c>
      <c r="M25" s="63">
        <v>8</v>
      </c>
      <c r="N25" s="63" t="s">
        <v>37</v>
      </c>
      <c r="O25" s="63" t="s">
        <v>38</v>
      </c>
      <c r="P25" s="63"/>
      <c r="Q25" s="65">
        <v>13</v>
      </c>
      <c r="R25" s="65" t="s">
        <v>39</v>
      </c>
      <c r="S25" s="63"/>
      <c r="T25" s="66"/>
      <c r="U25" s="66"/>
      <c r="V25" s="66"/>
      <c r="W25" s="67"/>
      <c r="X25" s="63"/>
      <c r="Y25" s="63"/>
      <c r="Z25" s="63"/>
      <c r="AA25" s="63"/>
      <c r="AB25" s="63"/>
      <c r="AC25" s="68"/>
      <c r="AD25" s="69"/>
      <c r="AE25" s="70"/>
      <c r="AF25" s="71"/>
      <c r="AG25" s="72">
        <v>0.95</v>
      </c>
      <c r="AH25" s="73">
        <v>1</v>
      </c>
      <c r="AI25" s="74">
        <v>0</v>
      </c>
      <c r="AJ25" s="70">
        <v>4</v>
      </c>
      <c r="AK25" s="73">
        <f t="shared" si="1"/>
        <v>7.75</v>
      </c>
      <c r="AL25" s="72">
        <f t="shared" si="0"/>
        <v>7.6000000000000005</v>
      </c>
      <c r="AM25" s="72"/>
      <c r="AN25" s="75"/>
      <c r="AO25" s="76"/>
      <c r="AP25" s="8" t="s">
        <v>96</v>
      </c>
      <c r="AQ25" s="9" t="e">
        <f>AQ11*2</f>
        <v>#N/A</v>
      </c>
      <c r="AR25" s="134"/>
      <c r="AS25" s="133"/>
      <c r="AT25" s="112"/>
      <c r="AU25" s="111"/>
      <c r="AV25" s="110"/>
      <c r="AW25" s="113"/>
      <c r="AX25" s="114"/>
      <c r="AY25" s="110"/>
      <c r="AZ25" s="110"/>
      <c r="BA25" s="113"/>
      <c r="BB25" s="113"/>
      <c r="BC25" s="113"/>
      <c r="BE25" s="115"/>
    </row>
    <row r="26" spans="1:57" ht="24.95" customHeight="1">
      <c r="A26" s="58">
        <v>8</v>
      </c>
      <c r="B26" s="59">
        <v>401805383</v>
      </c>
      <c r="C26" s="60" t="s">
        <v>97</v>
      </c>
      <c r="D26" s="61">
        <v>10.5</v>
      </c>
      <c r="E26" s="62" t="s">
        <v>42</v>
      </c>
      <c r="F26" s="63" t="s">
        <v>81</v>
      </c>
      <c r="G26" s="63">
        <v>0</v>
      </c>
      <c r="H26" s="64" t="s">
        <v>28</v>
      </c>
      <c r="I26" s="63" t="s">
        <v>35</v>
      </c>
      <c r="J26" s="63" t="s">
        <v>98</v>
      </c>
      <c r="K26" s="63"/>
      <c r="L26" s="63">
        <v>1</v>
      </c>
      <c r="M26" s="63">
        <v>8</v>
      </c>
      <c r="N26" s="63" t="s">
        <v>29</v>
      </c>
      <c r="O26" s="63"/>
      <c r="P26" s="63"/>
      <c r="Q26" s="65">
        <v>13</v>
      </c>
      <c r="R26" s="65" t="s">
        <v>61</v>
      </c>
      <c r="S26" s="63"/>
      <c r="T26" s="66"/>
      <c r="U26" s="66"/>
      <c r="V26" s="66"/>
      <c r="W26" s="67"/>
      <c r="X26" s="63"/>
      <c r="Y26" s="63"/>
      <c r="Z26" s="63"/>
      <c r="AA26" s="63"/>
      <c r="AB26" s="63"/>
      <c r="AC26" s="68"/>
      <c r="AD26" s="69"/>
      <c r="AE26" s="70"/>
      <c r="AF26" s="71">
        <v>9</v>
      </c>
      <c r="AG26" s="72">
        <v>0.8</v>
      </c>
      <c r="AH26" s="73">
        <v>0.9</v>
      </c>
      <c r="AI26" s="74">
        <v>0.9</v>
      </c>
      <c r="AJ26" s="70">
        <v>15.25</v>
      </c>
      <c r="AK26" s="73">
        <f t="shared" si="1"/>
        <v>10.5</v>
      </c>
      <c r="AL26" s="72">
        <f t="shared" si="0"/>
        <v>12.712500000000002</v>
      </c>
      <c r="AM26" s="72"/>
      <c r="AN26" s="75"/>
      <c r="AO26" s="76"/>
      <c r="AP26" s="12" t="s">
        <v>99</v>
      </c>
      <c r="AQ26" s="16" t="e">
        <f>AQ12*2</f>
        <v>#N/A</v>
      </c>
      <c r="AR26" s="13"/>
      <c r="AS26" s="14"/>
      <c r="AT26" s="112"/>
      <c r="AU26" s="111"/>
      <c r="AV26" s="110"/>
      <c r="AW26" s="113"/>
      <c r="AX26" s="114"/>
      <c r="AY26" s="110"/>
      <c r="AZ26" s="110"/>
      <c r="BA26" s="113"/>
      <c r="BB26" s="113"/>
      <c r="BC26" s="113"/>
      <c r="BE26" s="115"/>
    </row>
    <row r="27" spans="1:57" ht="24.95" customHeight="1" thickBot="1">
      <c r="A27" s="58">
        <v>50</v>
      </c>
      <c r="B27" s="59">
        <v>401808771</v>
      </c>
      <c r="C27" s="60" t="s">
        <v>100</v>
      </c>
      <c r="D27" s="61"/>
      <c r="E27" s="62" t="s">
        <v>27</v>
      </c>
      <c r="F27" s="63"/>
      <c r="G27" s="63"/>
      <c r="H27" s="64" t="s">
        <v>34</v>
      </c>
      <c r="I27" s="63" t="s">
        <v>35</v>
      </c>
      <c r="J27" s="63" t="s">
        <v>29</v>
      </c>
      <c r="K27" s="63"/>
      <c r="L27" s="63"/>
      <c r="M27" s="63"/>
      <c r="N27" s="63" t="s">
        <v>29</v>
      </c>
      <c r="O27" s="63"/>
      <c r="P27" s="63"/>
      <c r="Q27" s="65"/>
      <c r="R27" s="65"/>
      <c r="S27" s="63"/>
      <c r="T27" s="66"/>
      <c r="U27" s="66"/>
      <c r="V27" s="66"/>
      <c r="W27" s="67"/>
      <c r="X27" s="63"/>
      <c r="Y27" s="63"/>
      <c r="Z27" s="63"/>
      <c r="AA27" s="63"/>
      <c r="AB27" s="63"/>
      <c r="AC27" s="68"/>
      <c r="AD27" s="69"/>
      <c r="AE27" s="70"/>
      <c r="AF27" s="71"/>
      <c r="AG27" s="72">
        <v>0.2</v>
      </c>
      <c r="AH27" s="73" t="e">
        <v>#N/A</v>
      </c>
      <c r="AI27" s="74">
        <v>0</v>
      </c>
      <c r="AJ27" s="70" t="s">
        <v>29</v>
      </c>
      <c r="AK27" s="73">
        <f t="shared" si="1"/>
        <v>0</v>
      </c>
      <c r="AL27" s="72" t="e">
        <f t="shared" si="0"/>
        <v>#VALUE!</v>
      </c>
      <c r="AM27" s="72"/>
      <c r="AN27" s="75"/>
      <c r="AO27" s="76"/>
      <c r="AP27" s="15" t="s">
        <v>101</v>
      </c>
      <c r="AQ27" s="16" t="e">
        <f>AQ13*10</f>
        <v>#N/A</v>
      </c>
      <c r="AR27" s="17"/>
      <c r="AS27" s="18"/>
      <c r="AT27" s="112"/>
      <c r="AU27" s="111"/>
      <c r="AV27" s="110"/>
      <c r="AW27" s="113"/>
      <c r="AX27" s="114"/>
      <c r="AY27" s="110"/>
      <c r="AZ27" s="110"/>
      <c r="BA27" s="113"/>
      <c r="BB27" s="110"/>
      <c r="BC27" s="110"/>
      <c r="BE27" s="115"/>
    </row>
    <row r="28" spans="1:57" ht="24.95" customHeight="1" thickBot="1">
      <c r="A28" s="58">
        <v>140</v>
      </c>
      <c r="B28" s="59">
        <v>401808884</v>
      </c>
      <c r="C28" s="60" t="s">
        <v>102</v>
      </c>
      <c r="D28" s="61">
        <v>8.75</v>
      </c>
      <c r="E28" s="62" t="s">
        <v>58</v>
      </c>
      <c r="F28" s="63"/>
      <c r="G28" s="63">
        <v>45</v>
      </c>
      <c r="H28" s="64" t="s">
        <v>28</v>
      </c>
      <c r="I28" s="63" t="s">
        <v>35</v>
      </c>
      <c r="J28" s="63" t="s">
        <v>36</v>
      </c>
      <c r="K28" s="63">
        <v>24</v>
      </c>
      <c r="L28" s="63">
        <v>1</v>
      </c>
      <c r="M28" s="63">
        <v>8</v>
      </c>
      <c r="N28" s="63" t="s">
        <v>37</v>
      </c>
      <c r="O28" s="63" t="s">
        <v>103</v>
      </c>
      <c r="P28" s="63">
        <v>29</v>
      </c>
      <c r="Q28" s="77"/>
      <c r="R28" s="78"/>
      <c r="S28" s="63"/>
      <c r="T28" s="66"/>
      <c r="U28" s="66"/>
      <c r="V28" s="66"/>
      <c r="W28" s="67"/>
      <c r="X28" s="63"/>
      <c r="Y28" s="63"/>
      <c r="Z28" s="63"/>
      <c r="AA28" s="63"/>
      <c r="AB28" s="63"/>
      <c r="AC28" s="68"/>
      <c r="AD28" s="69"/>
      <c r="AE28" s="70"/>
      <c r="AF28" s="71"/>
      <c r="AG28" s="72">
        <v>1</v>
      </c>
      <c r="AH28" s="73">
        <v>0.8</v>
      </c>
      <c r="AI28" s="74">
        <v>0</v>
      </c>
      <c r="AJ28" s="70">
        <v>7.5</v>
      </c>
      <c r="AK28" s="73">
        <f t="shared" si="1"/>
        <v>8.75</v>
      </c>
      <c r="AL28" s="72">
        <f t="shared" si="0"/>
        <v>8.9250000000000007</v>
      </c>
      <c r="AM28" s="72"/>
      <c r="AN28" s="75"/>
      <c r="AO28" s="76"/>
      <c r="AP28" s="19" t="s">
        <v>76</v>
      </c>
      <c r="AQ28" s="20" t="e">
        <f>SUM(AQ23:AQ27)</f>
        <v>#N/A</v>
      </c>
      <c r="AR28" s="21"/>
      <c r="AS28" s="22"/>
      <c r="AT28" s="112"/>
      <c r="AU28" s="111"/>
      <c r="AV28" s="110"/>
      <c r="AW28" s="113"/>
      <c r="AX28" s="114"/>
      <c r="AY28" s="110"/>
      <c r="AZ28" s="110"/>
      <c r="BA28" s="113"/>
      <c r="BB28" s="113"/>
      <c r="BC28" s="113"/>
      <c r="BE28" s="115"/>
    </row>
    <row r="29" spans="1:57" s="104" customFormat="1" ht="24.95" customHeight="1">
      <c r="A29" s="58">
        <v>92</v>
      </c>
      <c r="B29" s="59">
        <v>401809621</v>
      </c>
      <c r="C29" s="60" t="s">
        <v>104</v>
      </c>
      <c r="D29" s="61"/>
      <c r="E29" s="62" t="s">
        <v>33</v>
      </c>
      <c r="F29" s="63"/>
      <c r="G29" s="63">
        <v>80</v>
      </c>
      <c r="H29" s="64" t="s">
        <v>34</v>
      </c>
      <c r="I29" s="63" t="s">
        <v>35</v>
      </c>
      <c r="J29" s="63" t="s">
        <v>29</v>
      </c>
      <c r="K29" s="63"/>
      <c r="L29" s="63"/>
      <c r="M29" s="63"/>
      <c r="N29" s="63" t="s">
        <v>29</v>
      </c>
      <c r="O29" s="63"/>
      <c r="P29" s="63"/>
      <c r="Q29" s="65"/>
      <c r="R29" s="65"/>
      <c r="S29" s="63"/>
      <c r="T29" s="66"/>
      <c r="U29" s="66"/>
      <c r="V29" s="66"/>
      <c r="W29" s="67"/>
      <c r="X29" s="63"/>
      <c r="Y29" s="63"/>
      <c r="Z29" s="63"/>
      <c r="AA29" s="63"/>
      <c r="AB29" s="63"/>
      <c r="AC29" s="68"/>
      <c r="AD29" s="69"/>
      <c r="AE29" s="70"/>
      <c r="AF29" s="71"/>
      <c r="AG29" s="72">
        <v>0.4</v>
      </c>
      <c r="AH29" s="73" t="e">
        <v>#N/A</v>
      </c>
      <c r="AI29" s="74">
        <v>0</v>
      </c>
      <c r="AJ29" s="70" t="s">
        <v>29</v>
      </c>
      <c r="AK29" s="73">
        <f t="shared" si="1"/>
        <v>0</v>
      </c>
      <c r="AL29" s="72" t="e">
        <f t="shared" si="0"/>
        <v>#VALUE!</v>
      </c>
      <c r="AM29" s="72"/>
      <c r="AN29" s="75"/>
      <c r="AO29" s="76"/>
      <c r="AP29" s="122"/>
      <c r="AQ29" s="122"/>
      <c r="AR29" s="123"/>
      <c r="AS29" s="124"/>
      <c r="AT29" s="112"/>
      <c r="AU29" s="111"/>
      <c r="AV29" s="110"/>
      <c r="AW29" s="113"/>
      <c r="AX29" s="114"/>
      <c r="AY29" s="110"/>
      <c r="AZ29" s="110"/>
      <c r="BA29" s="113"/>
      <c r="BB29" s="113"/>
      <c r="BC29" s="113"/>
      <c r="BE29" s="115"/>
    </row>
    <row r="30" spans="1:57" s="104" customFormat="1" ht="24.95" customHeight="1">
      <c r="A30" s="58">
        <v>9</v>
      </c>
      <c r="B30" s="59">
        <v>401809910</v>
      </c>
      <c r="C30" s="60" t="s">
        <v>105</v>
      </c>
      <c r="D30" s="61">
        <v>18.25</v>
      </c>
      <c r="E30" s="62" t="s">
        <v>42</v>
      </c>
      <c r="F30" s="63"/>
      <c r="G30" s="63">
        <v>98</v>
      </c>
      <c r="H30" s="64" t="s">
        <v>34</v>
      </c>
      <c r="I30" s="63" t="s">
        <v>35</v>
      </c>
      <c r="J30" s="63" t="s">
        <v>36</v>
      </c>
      <c r="K30" s="63">
        <v>24</v>
      </c>
      <c r="L30" s="63">
        <v>1</v>
      </c>
      <c r="M30" s="63">
        <v>8</v>
      </c>
      <c r="N30" s="63" t="s">
        <v>37</v>
      </c>
      <c r="O30" s="63" t="s">
        <v>38</v>
      </c>
      <c r="P30" s="63"/>
      <c r="Q30" s="65">
        <v>13</v>
      </c>
      <c r="R30" s="65" t="s">
        <v>39</v>
      </c>
      <c r="S30" s="63">
        <v>4</v>
      </c>
      <c r="T30" s="79" t="s">
        <v>106</v>
      </c>
      <c r="U30" s="66"/>
      <c r="V30" s="66"/>
      <c r="W30" s="67"/>
      <c r="X30" s="63"/>
      <c r="Y30" s="63"/>
      <c r="Z30" s="63"/>
      <c r="AA30" s="63"/>
      <c r="AB30" s="63"/>
      <c r="AC30" s="68"/>
      <c r="AD30" s="69"/>
      <c r="AE30" s="70"/>
      <c r="AF30" s="71"/>
      <c r="AG30" s="72">
        <v>1</v>
      </c>
      <c r="AH30" s="73">
        <v>1</v>
      </c>
      <c r="AI30" s="74">
        <v>1</v>
      </c>
      <c r="AJ30" s="70">
        <v>20</v>
      </c>
      <c r="AK30" s="73">
        <f t="shared" si="1"/>
        <v>18.25</v>
      </c>
      <c r="AL30" s="72">
        <f t="shared" si="0"/>
        <v>18.95</v>
      </c>
      <c r="AM30" s="72"/>
      <c r="AN30" s="75"/>
      <c r="AO30" s="76"/>
      <c r="AP30" s="122"/>
      <c r="AQ30" s="122"/>
      <c r="AR30" s="122"/>
      <c r="AS30" s="122"/>
      <c r="AT30" s="112"/>
      <c r="AU30" s="111"/>
      <c r="AV30" s="110"/>
      <c r="AW30" s="113"/>
      <c r="AX30" s="114"/>
      <c r="AY30" s="110"/>
      <c r="AZ30" s="110"/>
      <c r="BA30" s="113"/>
      <c r="BB30" s="110"/>
      <c r="BC30" s="110"/>
      <c r="BE30" s="115"/>
    </row>
    <row r="31" spans="1:57" s="104" customFormat="1" ht="24.95" customHeight="1">
      <c r="A31" s="58">
        <v>51</v>
      </c>
      <c r="B31" s="59">
        <v>401809822</v>
      </c>
      <c r="C31" s="60" t="s">
        <v>107</v>
      </c>
      <c r="D31" s="61"/>
      <c r="E31" s="62" t="s">
        <v>27</v>
      </c>
      <c r="F31" s="63"/>
      <c r="G31" s="63"/>
      <c r="H31" s="64" t="s">
        <v>28</v>
      </c>
      <c r="I31" s="63"/>
      <c r="J31" s="63" t="s">
        <v>29</v>
      </c>
      <c r="K31" s="63"/>
      <c r="L31" s="63"/>
      <c r="M31" s="63"/>
      <c r="N31" s="63" t="s">
        <v>29</v>
      </c>
      <c r="O31" s="63"/>
      <c r="P31" s="63"/>
      <c r="Q31" s="65"/>
      <c r="R31" s="65"/>
      <c r="S31" s="63"/>
      <c r="T31" s="66"/>
      <c r="U31" s="66"/>
      <c r="V31" s="66"/>
      <c r="W31" s="67"/>
      <c r="X31" s="63"/>
      <c r="Y31" s="63"/>
      <c r="Z31" s="63"/>
      <c r="AA31" s="63"/>
      <c r="AB31" s="63"/>
      <c r="AC31" s="68"/>
      <c r="AD31" s="69"/>
      <c r="AE31" s="70"/>
      <c r="AF31" s="71"/>
      <c r="AG31" s="72"/>
      <c r="AH31" s="73" t="e">
        <v>#N/A</v>
      </c>
      <c r="AI31" s="74">
        <v>0</v>
      </c>
      <c r="AJ31" s="70" t="s">
        <v>29</v>
      </c>
      <c r="AK31" s="73">
        <f t="shared" si="1"/>
        <v>0</v>
      </c>
      <c r="AL31" s="72" t="e">
        <f t="shared" si="0"/>
        <v>#VALUE!</v>
      </c>
      <c r="AM31" s="72"/>
      <c r="AN31" s="75"/>
      <c r="AO31" s="76"/>
      <c r="AP31" s="122"/>
      <c r="AQ31" s="122"/>
      <c r="AR31" s="122"/>
      <c r="AS31" s="122"/>
      <c r="AT31" s="112"/>
      <c r="AU31" s="111"/>
      <c r="AV31" s="110"/>
      <c r="AW31" s="113"/>
      <c r="AX31" s="114"/>
      <c r="AY31" s="110"/>
      <c r="AZ31" s="110"/>
      <c r="BA31" s="113"/>
      <c r="BB31" s="113"/>
      <c r="BC31" s="113"/>
      <c r="BE31" s="115"/>
    </row>
    <row r="32" spans="1:57" s="104" customFormat="1" ht="24.95" customHeight="1">
      <c r="A32" s="58">
        <v>93</v>
      </c>
      <c r="B32" s="59">
        <v>401808015</v>
      </c>
      <c r="C32" s="60" t="s">
        <v>108</v>
      </c>
      <c r="D32" s="61"/>
      <c r="E32" s="62" t="s">
        <v>33</v>
      </c>
      <c r="F32" s="63"/>
      <c r="G32" s="63"/>
      <c r="H32" s="64" t="s">
        <v>34</v>
      </c>
      <c r="I32" s="63"/>
      <c r="J32" s="63" t="s">
        <v>29</v>
      </c>
      <c r="K32" s="63"/>
      <c r="L32" s="63"/>
      <c r="M32" s="63"/>
      <c r="N32" s="63" t="s">
        <v>29</v>
      </c>
      <c r="O32" s="63"/>
      <c r="P32" s="63"/>
      <c r="Q32" s="65"/>
      <c r="R32" s="65"/>
      <c r="S32" s="63"/>
      <c r="T32" s="66"/>
      <c r="U32" s="66"/>
      <c r="V32" s="66"/>
      <c r="W32" s="67"/>
      <c r="X32" s="63"/>
      <c r="Y32" s="63"/>
      <c r="Z32" s="63"/>
      <c r="AA32" s="63"/>
      <c r="AB32" s="63"/>
      <c r="AC32" s="68"/>
      <c r="AD32" s="69"/>
      <c r="AE32" s="70"/>
      <c r="AF32" s="71"/>
      <c r="AG32" s="72"/>
      <c r="AH32" s="73" t="e">
        <v>#N/A</v>
      </c>
      <c r="AI32" s="74">
        <v>0</v>
      </c>
      <c r="AJ32" s="70" t="s">
        <v>29</v>
      </c>
      <c r="AK32" s="73">
        <f t="shared" si="1"/>
        <v>0</v>
      </c>
      <c r="AL32" s="72" t="e">
        <f t="shared" si="0"/>
        <v>#VALUE!</v>
      </c>
      <c r="AM32" s="72"/>
      <c r="AN32" s="75"/>
      <c r="AO32" s="76"/>
      <c r="AP32" s="125"/>
      <c r="AQ32" s="125"/>
      <c r="AR32" s="125"/>
      <c r="AS32" s="125"/>
      <c r="AT32" s="112"/>
      <c r="AU32" s="111"/>
      <c r="AV32" s="110"/>
      <c r="AW32" s="113"/>
      <c r="AX32" s="114"/>
      <c r="AY32" s="110"/>
      <c r="AZ32" s="110"/>
      <c r="BA32" s="113"/>
      <c r="BB32" s="113"/>
      <c r="BC32" s="113"/>
      <c r="BE32" s="115"/>
    </row>
    <row r="33" spans="1:57" s="104" customFormat="1" ht="24.95" customHeight="1">
      <c r="A33" s="58">
        <v>10</v>
      </c>
      <c r="B33" s="59">
        <v>401810916</v>
      </c>
      <c r="C33" s="60" t="s">
        <v>109</v>
      </c>
      <c r="D33" s="61"/>
      <c r="E33" s="62" t="s">
        <v>42</v>
      </c>
      <c r="F33" s="63"/>
      <c r="G33" s="63">
        <v>85</v>
      </c>
      <c r="H33" s="64" t="s">
        <v>28</v>
      </c>
      <c r="I33" s="63" t="s">
        <v>52</v>
      </c>
      <c r="J33" s="63" t="s">
        <v>29</v>
      </c>
      <c r="K33" s="63"/>
      <c r="L33" s="63"/>
      <c r="M33" s="63"/>
      <c r="N33" s="63" t="s">
        <v>29</v>
      </c>
      <c r="O33" s="63"/>
      <c r="P33" s="63"/>
      <c r="Q33" s="65"/>
      <c r="R33" s="65"/>
      <c r="S33" s="63"/>
      <c r="T33" s="66"/>
      <c r="U33" s="66"/>
      <c r="V33" s="66"/>
      <c r="W33" s="67"/>
      <c r="X33" s="63"/>
      <c r="Y33" s="63"/>
      <c r="Z33" s="63"/>
      <c r="AA33" s="63"/>
      <c r="AB33" s="63"/>
      <c r="AC33" s="68"/>
      <c r="AD33" s="69"/>
      <c r="AE33" s="70"/>
      <c r="AF33" s="71"/>
      <c r="AG33" s="72"/>
      <c r="AH33" s="73" t="e">
        <v>#N/A</v>
      </c>
      <c r="AI33" s="74">
        <v>0</v>
      </c>
      <c r="AJ33" s="70" t="s">
        <v>29</v>
      </c>
      <c r="AK33" s="73">
        <f t="shared" si="1"/>
        <v>0</v>
      </c>
      <c r="AL33" s="72" t="e">
        <f t="shared" si="0"/>
        <v>#VALUE!</v>
      </c>
      <c r="AM33" s="72"/>
      <c r="AN33" s="75"/>
      <c r="AO33" s="76"/>
      <c r="AP33" s="125"/>
      <c r="AQ33" s="125"/>
      <c r="AR33" s="125"/>
      <c r="AS33" s="125"/>
      <c r="AT33" s="112"/>
      <c r="AU33" s="111"/>
      <c r="AV33" s="110"/>
      <c r="AW33" s="113"/>
      <c r="AX33" s="114"/>
      <c r="AY33" s="110"/>
      <c r="AZ33" s="110"/>
      <c r="BA33" s="113"/>
      <c r="BB33" s="110"/>
      <c r="BC33" s="110"/>
      <c r="BE33" s="115"/>
    </row>
    <row r="34" spans="1:57" s="104" customFormat="1" ht="24.95" customHeight="1">
      <c r="A34" s="58">
        <v>94</v>
      </c>
      <c r="B34" s="59">
        <v>401808706</v>
      </c>
      <c r="C34" s="60" t="s">
        <v>110</v>
      </c>
      <c r="D34" s="61"/>
      <c r="E34" s="62" t="s">
        <v>33</v>
      </c>
      <c r="F34" s="63"/>
      <c r="G34" s="63">
        <v>95</v>
      </c>
      <c r="H34" s="64" t="s">
        <v>28</v>
      </c>
      <c r="I34" s="63" t="s">
        <v>35</v>
      </c>
      <c r="J34" s="63" t="s">
        <v>29</v>
      </c>
      <c r="K34" s="63"/>
      <c r="L34" s="63"/>
      <c r="M34" s="63"/>
      <c r="N34" s="63" t="s">
        <v>29</v>
      </c>
      <c r="O34" s="63"/>
      <c r="P34" s="63"/>
      <c r="Q34" s="65"/>
      <c r="R34" s="65"/>
      <c r="S34" s="63"/>
      <c r="T34" s="66"/>
      <c r="U34" s="66"/>
      <c r="V34" s="66"/>
      <c r="W34" s="67"/>
      <c r="X34" s="63"/>
      <c r="Y34" s="63"/>
      <c r="Z34" s="63"/>
      <c r="AA34" s="63"/>
      <c r="AB34" s="63"/>
      <c r="AC34" s="68"/>
      <c r="AD34" s="69"/>
      <c r="AE34" s="70"/>
      <c r="AF34" s="71"/>
      <c r="AG34" s="72">
        <v>0.2</v>
      </c>
      <c r="AH34" s="73" t="e">
        <v>#N/A</v>
      </c>
      <c r="AI34" s="74">
        <v>0</v>
      </c>
      <c r="AJ34" s="70" t="s">
        <v>29</v>
      </c>
      <c r="AK34" s="73">
        <f t="shared" si="1"/>
        <v>0</v>
      </c>
      <c r="AL34" s="72" t="e">
        <f t="shared" si="0"/>
        <v>#VALUE!</v>
      </c>
      <c r="AM34" s="72"/>
      <c r="AN34" s="75"/>
      <c r="AO34" s="76"/>
      <c r="AP34" s="125"/>
      <c r="AQ34" s="125"/>
      <c r="AR34" s="125"/>
      <c r="AS34" s="125"/>
      <c r="AT34" s="112"/>
      <c r="AU34" s="111"/>
      <c r="AV34" s="110"/>
      <c r="AW34" s="113"/>
      <c r="AX34" s="114"/>
      <c r="AY34" s="110"/>
      <c r="AZ34" s="110"/>
      <c r="BA34" s="113"/>
      <c r="BB34" s="110"/>
      <c r="BC34" s="110"/>
      <c r="BE34" s="115"/>
    </row>
    <row r="35" spans="1:57" s="104" customFormat="1" ht="24.95" customHeight="1">
      <c r="A35" s="58">
        <v>11</v>
      </c>
      <c r="B35" s="59">
        <v>401810692</v>
      </c>
      <c r="C35" s="60" t="s">
        <v>111</v>
      </c>
      <c r="D35" s="61">
        <v>12.5</v>
      </c>
      <c r="E35" s="62" t="s">
        <v>42</v>
      </c>
      <c r="F35" s="63"/>
      <c r="G35" s="63">
        <v>100</v>
      </c>
      <c r="H35" s="64" t="s">
        <v>28</v>
      </c>
      <c r="I35" s="63" t="s">
        <v>112</v>
      </c>
      <c r="J35" s="63" t="s">
        <v>36</v>
      </c>
      <c r="K35" s="63">
        <v>24</v>
      </c>
      <c r="L35" s="63">
        <v>1</v>
      </c>
      <c r="M35" s="63">
        <v>8</v>
      </c>
      <c r="N35" s="63" t="s">
        <v>29</v>
      </c>
      <c r="O35" s="63">
        <v>22</v>
      </c>
      <c r="P35" s="63"/>
      <c r="Q35" s="65">
        <v>13</v>
      </c>
      <c r="R35" s="65" t="s">
        <v>39</v>
      </c>
      <c r="S35" s="63">
        <v>4</v>
      </c>
      <c r="T35" s="66"/>
      <c r="U35" s="66"/>
      <c r="V35" s="66"/>
      <c r="W35" s="67"/>
      <c r="X35" s="63"/>
      <c r="Y35" s="63"/>
      <c r="Z35" s="63"/>
      <c r="AA35" s="63"/>
      <c r="AB35" s="63"/>
      <c r="AC35" s="68"/>
      <c r="AD35" s="69"/>
      <c r="AE35" s="70"/>
      <c r="AF35" s="71">
        <v>9.8000000000000007</v>
      </c>
      <c r="AG35" s="72">
        <v>1</v>
      </c>
      <c r="AH35" s="73">
        <v>0.9</v>
      </c>
      <c r="AI35" s="74">
        <v>0.98000000000000009</v>
      </c>
      <c r="AJ35" s="70" t="s">
        <v>29</v>
      </c>
      <c r="AK35" s="73">
        <f t="shared" si="1"/>
        <v>12.5</v>
      </c>
      <c r="AL35" s="72" t="e">
        <f t="shared" si="0"/>
        <v>#VALUE!</v>
      </c>
      <c r="AM35" s="72"/>
      <c r="AN35" s="75"/>
      <c r="AO35" s="76"/>
      <c r="AP35" s="125"/>
      <c r="AQ35" s="125"/>
      <c r="AR35" s="125"/>
      <c r="AS35" s="125"/>
      <c r="AT35" s="112"/>
      <c r="AU35" s="111"/>
      <c r="AV35" s="110"/>
      <c r="AW35" s="113"/>
      <c r="AX35" s="110"/>
      <c r="AY35" s="110"/>
      <c r="AZ35" s="110"/>
      <c r="BA35" s="113"/>
      <c r="BB35" s="110"/>
      <c r="BC35" s="110"/>
      <c r="BE35" s="115"/>
    </row>
    <row r="36" spans="1:57" s="104" customFormat="1" ht="24.95" customHeight="1">
      <c r="A36" s="58">
        <v>95</v>
      </c>
      <c r="B36" s="59">
        <v>401810651</v>
      </c>
      <c r="C36" s="60" t="s">
        <v>113</v>
      </c>
      <c r="D36" s="61">
        <v>15.75</v>
      </c>
      <c r="E36" s="62" t="s">
        <v>33</v>
      </c>
      <c r="F36" s="63"/>
      <c r="G36" s="63">
        <v>90</v>
      </c>
      <c r="H36" s="64" t="s">
        <v>28</v>
      </c>
      <c r="I36" s="63" t="s">
        <v>35</v>
      </c>
      <c r="J36" s="63" t="s">
        <v>36</v>
      </c>
      <c r="K36" s="63">
        <v>24</v>
      </c>
      <c r="L36" s="63"/>
      <c r="M36" s="63"/>
      <c r="N36" s="63" t="s">
        <v>37</v>
      </c>
      <c r="O36" s="63" t="s">
        <v>38</v>
      </c>
      <c r="P36" s="63">
        <v>29</v>
      </c>
      <c r="Q36" s="65" t="s">
        <v>114</v>
      </c>
      <c r="R36" s="65" t="s">
        <v>39</v>
      </c>
      <c r="S36" s="63"/>
      <c r="T36" s="66"/>
      <c r="U36" s="66"/>
      <c r="V36" s="66"/>
      <c r="W36" s="67"/>
      <c r="X36" s="63"/>
      <c r="Y36" s="63"/>
      <c r="Z36" s="63"/>
      <c r="AA36" s="63"/>
      <c r="AB36" s="63"/>
      <c r="AC36" s="68"/>
      <c r="AD36" s="69"/>
      <c r="AE36" s="70"/>
      <c r="AF36" s="71">
        <v>9</v>
      </c>
      <c r="AG36" s="72">
        <v>0.9</v>
      </c>
      <c r="AH36" s="73">
        <v>1</v>
      </c>
      <c r="AI36" s="74">
        <v>0.9</v>
      </c>
      <c r="AJ36" s="70">
        <v>13</v>
      </c>
      <c r="AK36" s="73">
        <f t="shared" si="1"/>
        <v>15.75</v>
      </c>
      <c r="AL36" s="72">
        <f t="shared" si="0"/>
        <v>15.5</v>
      </c>
      <c r="AM36" s="72"/>
      <c r="AN36" s="75"/>
      <c r="AO36" s="76"/>
      <c r="AP36" s="125"/>
      <c r="AQ36" s="125"/>
      <c r="AR36" s="125"/>
      <c r="AS36" s="125"/>
      <c r="AT36" s="112"/>
      <c r="AU36" s="111"/>
      <c r="AV36" s="110"/>
      <c r="AW36" s="113"/>
      <c r="AX36" s="114"/>
      <c r="AY36" s="110"/>
      <c r="AZ36" s="110"/>
      <c r="BA36" s="113"/>
      <c r="BB36" s="113"/>
      <c r="BC36" s="113"/>
      <c r="BE36" s="115"/>
    </row>
    <row r="37" spans="1:57" s="104" customFormat="1" ht="24.95" customHeight="1">
      <c r="A37" s="58">
        <v>141</v>
      </c>
      <c r="B37" s="59">
        <v>401805422</v>
      </c>
      <c r="C37" s="60" t="s">
        <v>115</v>
      </c>
      <c r="D37" s="61">
        <v>18.25</v>
      </c>
      <c r="E37" s="62" t="s">
        <v>58</v>
      </c>
      <c r="F37" s="63"/>
      <c r="G37" s="63"/>
      <c r="H37" s="64" t="s">
        <v>34</v>
      </c>
      <c r="I37" s="63" t="s">
        <v>35</v>
      </c>
      <c r="J37" s="63" t="s">
        <v>36</v>
      </c>
      <c r="K37" s="63">
        <v>24</v>
      </c>
      <c r="L37" s="63">
        <v>1</v>
      </c>
      <c r="M37" s="63"/>
      <c r="N37" s="63" t="s">
        <v>37</v>
      </c>
      <c r="O37" s="63" t="s">
        <v>38</v>
      </c>
      <c r="P37" s="63"/>
      <c r="Q37" s="65">
        <v>13</v>
      </c>
      <c r="R37" s="65" t="s">
        <v>39</v>
      </c>
      <c r="S37" s="63"/>
      <c r="T37" s="66"/>
      <c r="U37" s="66"/>
      <c r="V37" s="66"/>
      <c r="W37" s="67"/>
      <c r="X37" s="63"/>
      <c r="Y37" s="63"/>
      <c r="Z37" s="63"/>
      <c r="AA37" s="63"/>
      <c r="AB37" s="63"/>
      <c r="AC37" s="68"/>
      <c r="AD37" s="69"/>
      <c r="AE37" s="70"/>
      <c r="AF37" s="71"/>
      <c r="AG37" s="72">
        <v>1</v>
      </c>
      <c r="AH37" s="73">
        <v>1</v>
      </c>
      <c r="AI37" s="74">
        <v>1</v>
      </c>
      <c r="AJ37" s="70">
        <v>20</v>
      </c>
      <c r="AK37" s="73">
        <f t="shared" si="1"/>
        <v>18.25</v>
      </c>
      <c r="AL37" s="72">
        <f t="shared" si="0"/>
        <v>18.95</v>
      </c>
      <c r="AM37" s="72"/>
      <c r="AN37" s="75"/>
      <c r="AO37" s="76"/>
      <c r="AP37" s="125"/>
      <c r="AQ37" s="125"/>
      <c r="AR37" s="125"/>
      <c r="AS37" s="125"/>
      <c r="AT37" s="112"/>
      <c r="AU37" s="111"/>
      <c r="AV37" s="110"/>
      <c r="AW37" s="113"/>
      <c r="AX37" s="114"/>
      <c r="AY37" s="110"/>
      <c r="AZ37" s="110"/>
      <c r="BA37" s="113"/>
      <c r="BB37" s="113"/>
      <c r="BC37" s="113"/>
      <c r="BE37" s="115"/>
    </row>
    <row r="38" spans="1:57" s="104" customFormat="1" ht="24.95" customHeight="1">
      <c r="A38" s="58">
        <v>96</v>
      </c>
      <c r="B38" s="59">
        <v>401805615</v>
      </c>
      <c r="C38" s="60" t="s">
        <v>116</v>
      </c>
      <c r="D38" s="61">
        <v>8.75</v>
      </c>
      <c r="E38" s="62" t="s">
        <v>33</v>
      </c>
      <c r="F38" s="63" t="s">
        <v>81</v>
      </c>
      <c r="G38" s="63"/>
      <c r="H38" s="64" t="s">
        <v>28</v>
      </c>
      <c r="I38" s="63"/>
      <c r="J38" s="63" t="s">
        <v>82</v>
      </c>
      <c r="K38" s="63">
        <v>24</v>
      </c>
      <c r="L38" s="63">
        <v>1</v>
      </c>
      <c r="M38" s="63"/>
      <c r="N38" s="63" t="s">
        <v>29</v>
      </c>
      <c r="O38" s="63" t="s">
        <v>38</v>
      </c>
      <c r="P38" s="63"/>
      <c r="Q38" s="65">
        <v>13</v>
      </c>
      <c r="R38" s="65"/>
      <c r="S38" s="63"/>
      <c r="T38" s="66"/>
      <c r="U38" s="66"/>
      <c r="V38" s="66"/>
      <c r="W38" s="67"/>
      <c r="X38" s="63"/>
      <c r="Y38" s="63"/>
      <c r="Z38" s="63"/>
      <c r="AA38" s="63"/>
      <c r="AB38" s="63"/>
      <c r="AC38" s="68"/>
      <c r="AD38" s="69"/>
      <c r="AE38" s="70"/>
      <c r="AF38" s="71"/>
      <c r="AG38" s="72">
        <v>0.4</v>
      </c>
      <c r="AH38" s="73">
        <v>0.3</v>
      </c>
      <c r="AI38" s="74">
        <v>0</v>
      </c>
      <c r="AJ38" s="70">
        <v>18</v>
      </c>
      <c r="AK38" s="73">
        <f t="shared" si="1"/>
        <v>8.75</v>
      </c>
      <c r="AL38" s="72">
        <f t="shared" si="0"/>
        <v>10.450000000000001</v>
      </c>
      <c r="AM38" s="72"/>
      <c r="AN38" s="75"/>
      <c r="AO38" s="76"/>
      <c r="AP38" s="125"/>
      <c r="AQ38" s="125"/>
      <c r="AR38" s="125"/>
      <c r="AS38" s="125"/>
      <c r="AT38" s="112"/>
      <c r="AU38" s="111"/>
      <c r="AV38" s="110"/>
      <c r="AW38" s="113"/>
      <c r="AX38" s="114"/>
      <c r="AY38" s="110"/>
      <c r="AZ38" s="110"/>
      <c r="BA38" s="113"/>
      <c r="BB38" s="113"/>
      <c r="BC38" s="113"/>
      <c r="BE38" s="115"/>
    </row>
    <row r="39" spans="1:57" s="104" customFormat="1" ht="24.95" customHeight="1">
      <c r="A39" s="58">
        <v>97</v>
      </c>
      <c r="B39" s="59">
        <v>401809500</v>
      </c>
      <c r="C39" s="60" t="s">
        <v>117</v>
      </c>
      <c r="D39" s="61">
        <v>19</v>
      </c>
      <c r="E39" s="62" t="s">
        <v>33</v>
      </c>
      <c r="F39" s="63"/>
      <c r="G39" s="63">
        <v>100</v>
      </c>
      <c r="H39" s="64" t="s">
        <v>34</v>
      </c>
      <c r="I39" s="63" t="s">
        <v>35</v>
      </c>
      <c r="J39" s="63" t="s">
        <v>36</v>
      </c>
      <c r="K39" s="63">
        <v>24</v>
      </c>
      <c r="L39" s="63">
        <v>1</v>
      </c>
      <c r="M39" s="63"/>
      <c r="N39" s="63" t="s">
        <v>29</v>
      </c>
      <c r="O39" s="63" t="s">
        <v>51</v>
      </c>
      <c r="P39" s="63"/>
      <c r="Q39" s="65"/>
      <c r="R39" s="65" t="s">
        <v>39</v>
      </c>
      <c r="S39" s="63"/>
      <c r="T39" s="66"/>
      <c r="U39" s="66"/>
      <c r="V39" s="66"/>
      <c r="W39" s="67"/>
      <c r="X39" s="63"/>
      <c r="Y39" s="63"/>
      <c r="Z39" s="63"/>
      <c r="AA39" s="63"/>
      <c r="AB39" s="63"/>
      <c r="AC39" s="68"/>
      <c r="AD39" s="69"/>
      <c r="AE39" s="70"/>
      <c r="AF39" s="71"/>
      <c r="AG39" s="72">
        <v>0.8</v>
      </c>
      <c r="AH39" s="73">
        <v>1</v>
      </c>
      <c r="AI39" s="74">
        <v>0.85</v>
      </c>
      <c r="AJ39" s="70">
        <v>17.75</v>
      </c>
      <c r="AK39" s="73">
        <f t="shared" si="1"/>
        <v>19</v>
      </c>
      <c r="AL39" s="72">
        <f t="shared" si="0"/>
        <v>18.487500000000001</v>
      </c>
      <c r="AM39" s="72"/>
      <c r="AN39" s="75"/>
      <c r="AO39" s="76"/>
      <c r="AP39" s="125"/>
      <c r="AQ39" s="125"/>
      <c r="AR39" s="125"/>
      <c r="AS39" s="125"/>
      <c r="AT39" s="112"/>
      <c r="AU39" s="111"/>
      <c r="AV39" s="110"/>
      <c r="AW39" s="113"/>
      <c r="AX39" s="114"/>
      <c r="AY39" s="110"/>
      <c r="AZ39" s="110"/>
      <c r="BA39" s="113"/>
      <c r="BB39" s="113"/>
      <c r="BC39" s="113"/>
      <c r="BE39" s="115"/>
    </row>
    <row r="40" spans="1:57" s="104" customFormat="1" ht="24.95" customHeight="1">
      <c r="A40" s="58">
        <v>52</v>
      </c>
      <c r="B40" s="59">
        <v>401810668</v>
      </c>
      <c r="C40" s="60" t="s">
        <v>118</v>
      </c>
      <c r="D40" s="61">
        <v>17.5</v>
      </c>
      <c r="E40" s="62" t="s">
        <v>27</v>
      </c>
      <c r="F40" s="63"/>
      <c r="G40" s="63">
        <v>95</v>
      </c>
      <c r="H40" s="64" t="s">
        <v>28</v>
      </c>
      <c r="I40" s="63" t="s">
        <v>35</v>
      </c>
      <c r="J40" s="63" t="s">
        <v>36</v>
      </c>
      <c r="K40" s="63">
        <v>24</v>
      </c>
      <c r="L40" s="63">
        <v>1</v>
      </c>
      <c r="M40" s="63">
        <v>8</v>
      </c>
      <c r="N40" s="63" t="s">
        <v>37</v>
      </c>
      <c r="O40" s="63" t="s">
        <v>64</v>
      </c>
      <c r="P40" s="63"/>
      <c r="Q40" s="65">
        <v>13</v>
      </c>
      <c r="R40" s="65" t="s">
        <v>39</v>
      </c>
      <c r="S40" s="63"/>
      <c r="T40" s="66"/>
      <c r="U40" s="66"/>
      <c r="V40" s="66"/>
      <c r="W40" s="67"/>
      <c r="X40" s="63"/>
      <c r="Y40" s="63"/>
      <c r="Z40" s="63"/>
      <c r="AA40" s="63"/>
      <c r="AB40" s="63"/>
      <c r="AC40" s="68"/>
      <c r="AD40" s="69"/>
      <c r="AE40" s="70"/>
      <c r="AF40" s="71"/>
      <c r="AG40" s="72">
        <v>1</v>
      </c>
      <c r="AH40" s="73">
        <v>1</v>
      </c>
      <c r="AI40" s="74">
        <v>1</v>
      </c>
      <c r="AJ40" s="70">
        <v>19.5</v>
      </c>
      <c r="AK40" s="73">
        <f t="shared" si="1"/>
        <v>17.5</v>
      </c>
      <c r="AL40" s="72">
        <f t="shared" si="0"/>
        <v>18.375</v>
      </c>
      <c r="AM40" s="72"/>
      <c r="AN40" s="75"/>
      <c r="AO40" s="76"/>
      <c r="AP40" s="125"/>
      <c r="AQ40" s="125"/>
      <c r="AR40" s="125"/>
      <c r="AS40" s="125"/>
      <c r="AT40" s="112"/>
      <c r="AU40" s="111"/>
      <c r="AV40" s="110"/>
      <c r="AW40" s="113"/>
      <c r="AX40" s="114"/>
      <c r="AY40" s="110"/>
      <c r="AZ40" s="110"/>
      <c r="BA40" s="113"/>
      <c r="BB40" s="113"/>
      <c r="BC40" s="113"/>
      <c r="BE40" s="115"/>
    </row>
    <row r="41" spans="1:57" s="104" customFormat="1" ht="24.95" customHeight="1">
      <c r="A41" s="58">
        <v>87</v>
      </c>
      <c r="B41" s="59">
        <v>401808642</v>
      </c>
      <c r="C41" s="60" t="s">
        <v>119</v>
      </c>
      <c r="D41" s="61"/>
      <c r="E41" s="62" t="s">
        <v>27</v>
      </c>
      <c r="F41" s="63"/>
      <c r="G41" s="63">
        <v>100</v>
      </c>
      <c r="H41" s="64" t="s">
        <v>34</v>
      </c>
      <c r="I41" s="63" t="s">
        <v>35</v>
      </c>
      <c r="J41" s="63" t="s">
        <v>29</v>
      </c>
      <c r="K41" s="63"/>
      <c r="L41" s="63"/>
      <c r="M41" s="63"/>
      <c r="N41" s="63" t="s">
        <v>29</v>
      </c>
      <c r="O41" s="63"/>
      <c r="P41" s="63"/>
      <c r="Q41" s="65"/>
      <c r="R41" s="65"/>
      <c r="S41" s="63"/>
      <c r="T41" s="66"/>
      <c r="U41" s="66"/>
      <c r="V41" s="66"/>
      <c r="W41" s="67"/>
      <c r="X41" s="63"/>
      <c r="Y41" s="63"/>
      <c r="Z41" s="63"/>
      <c r="AA41" s="63"/>
      <c r="AB41" s="63"/>
      <c r="AC41" s="68"/>
      <c r="AD41" s="69"/>
      <c r="AE41" s="70"/>
      <c r="AF41" s="71"/>
      <c r="AG41" s="72">
        <v>0.2</v>
      </c>
      <c r="AH41" s="73" t="e">
        <v>#N/A</v>
      </c>
      <c r="AI41" s="74">
        <v>0</v>
      </c>
      <c r="AJ41" s="70" t="s">
        <v>29</v>
      </c>
      <c r="AK41" s="73">
        <f t="shared" si="1"/>
        <v>0</v>
      </c>
      <c r="AL41" s="72" t="e">
        <f t="shared" si="0"/>
        <v>#VALUE!</v>
      </c>
      <c r="AM41" s="72"/>
      <c r="AN41" s="75"/>
      <c r="AO41" s="76"/>
      <c r="AP41" s="125"/>
      <c r="AQ41" s="125"/>
      <c r="AR41" s="125"/>
      <c r="AS41" s="125"/>
      <c r="AT41" s="112"/>
      <c r="AU41" s="111"/>
      <c r="AV41" s="110"/>
      <c r="AW41" s="113"/>
      <c r="AX41" s="110"/>
      <c r="AY41" s="110"/>
      <c r="AZ41" s="110"/>
      <c r="BA41" s="113"/>
      <c r="BB41" s="110"/>
      <c r="BC41" s="110"/>
      <c r="BE41" s="115"/>
    </row>
    <row r="42" spans="1:57" s="104" customFormat="1" ht="24.95" customHeight="1">
      <c r="A42" s="58">
        <v>53</v>
      </c>
      <c r="B42" s="59">
        <v>401808626</v>
      </c>
      <c r="C42" s="60" t="s">
        <v>120</v>
      </c>
      <c r="D42" s="61"/>
      <c r="E42" s="62" t="s">
        <v>27</v>
      </c>
      <c r="F42" s="63"/>
      <c r="G42" s="63"/>
      <c r="H42" s="64" t="s">
        <v>34</v>
      </c>
      <c r="I42" s="63"/>
      <c r="J42" s="63" t="s">
        <v>29</v>
      </c>
      <c r="K42" s="63"/>
      <c r="L42" s="63"/>
      <c r="M42" s="63"/>
      <c r="N42" s="63" t="s">
        <v>29</v>
      </c>
      <c r="O42" s="63"/>
      <c r="P42" s="63"/>
      <c r="Q42" s="65"/>
      <c r="R42" s="65"/>
      <c r="S42" s="63"/>
      <c r="T42" s="66"/>
      <c r="U42" s="66"/>
      <c r="V42" s="66"/>
      <c r="W42" s="67"/>
      <c r="X42" s="63"/>
      <c r="Y42" s="63"/>
      <c r="Z42" s="63"/>
      <c r="AA42" s="63"/>
      <c r="AB42" s="63"/>
      <c r="AC42" s="68"/>
      <c r="AD42" s="69"/>
      <c r="AE42" s="70"/>
      <c r="AF42" s="71"/>
      <c r="AG42" s="72"/>
      <c r="AH42" s="73" t="e">
        <v>#N/A</v>
      </c>
      <c r="AI42" s="74">
        <v>0</v>
      </c>
      <c r="AJ42" s="70" t="s">
        <v>29</v>
      </c>
      <c r="AK42" s="73">
        <f t="shared" si="1"/>
        <v>0</v>
      </c>
      <c r="AL42" s="72" t="e">
        <f t="shared" si="0"/>
        <v>#VALUE!</v>
      </c>
      <c r="AM42" s="72"/>
      <c r="AN42" s="75"/>
      <c r="AO42" s="76"/>
      <c r="AP42" s="125"/>
      <c r="AQ42" s="125"/>
      <c r="AR42" s="125"/>
      <c r="AS42" s="125"/>
      <c r="AT42" s="112"/>
      <c r="AU42" s="111"/>
      <c r="AV42" s="110"/>
      <c r="AW42" s="113"/>
      <c r="AX42" s="114"/>
      <c r="AY42" s="110"/>
      <c r="AZ42" s="110"/>
      <c r="BA42" s="113"/>
      <c r="BB42" s="110"/>
      <c r="BC42" s="110"/>
      <c r="BE42" s="115"/>
    </row>
    <row r="43" spans="1:57" s="104" customFormat="1" ht="24.95" customHeight="1">
      <c r="A43" s="58">
        <v>12</v>
      </c>
      <c r="B43" s="59"/>
      <c r="C43" s="80" t="s">
        <v>121</v>
      </c>
      <c r="D43" s="61"/>
      <c r="E43" s="62" t="s">
        <v>42</v>
      </c>
      <c r="F43" s="63"/>
      <c r="G43" s="63"/>
      <c r="H43" s="64"/>
      <c r="I43" s="63"/>
      <c r="J43" s="63" t="s">
        <v>29</v>
      </c>
      <c r="K43" s="63"/>
      <c r="L43" s="63"/>
      <c r="M43" s="63"/>
      <c r="N43" s="63" t="s">
        <v>29</v>
      </c>
      <c r="O43" s="63"/>
      <c r="P43" s="63"/>
      <c r="Q43" s="65"/>
      <c r="R43" s="65"/>
      <c r="S43" s="63"/>
      <c r="T43" s="66"/>
      <c r="U43" s="66"/>
      <c r="V43" s="66"/>
      <c r="W43" s="67"/>
      <c r="X43" s="63"/>
      <c r="Y43" s="63"/>
      <c r="Z43" s="63"/>
      <c r="AA43" s="63"/>
      <c r="AB43" s="63"/>
      <c r="AC43" s="68"/>
      <c r="AD43" s="69"/>
      <c r="AE43" s="70"/>
      <c r="AF43" s="71"/>
      <c r="AG43" s="72"/>
      <c r="AH43" s="73" t="e">
        <v>#N/A</v>
      </c>
      <c r="AI43" s="74">
        <v>0</v>
      </c>
      <c r="AJ43" s="70" t="s">
        <v>29</v>
      </c>
      <c r="AK43" s="73">
        <f t="shared" si="1"/>
        <v>0</v>
      </c>
      <c r="AL43" s="72" t="e">
        <f t="shared" si="0"/>
        <v>#VALUE!</v>
      </c>
      <c r="AM43" s="72"/>
      <c r="AN43" s="75"/>
      <c r="AO43" s="76"/>
      <c r="AP43" s="125"/>
      <c r="AQ43" s="125"/>
      <c r="AR43" s="125"/>
      <c r="AS43" s="125"/>
      <c r="AT43" s="112"/>
      <c r="AU43" s="111"/>
      <c r="AV43" s="110"/>
      <c r="AW43" s="113"/>
      <c r="AX43" s="114"/>
      <c r="AY43" s="110"/>
      <c r="AZ43" s="110"/>
      <c r="BA43" s="113"/>
      <c r="BB43" s="113"/>
      <c r="BC43" s="113"/>
      <c r="BE43" s="115"/>
    </row>
    <row r="44" spans="1:57" s="104" customFormat="1" ht="24.95" customHeight="1">
      <c r="A44" s="58">
        <v>98</v>
      </c>
      <c r="B44" s="59">
        <v>401512034</v>
      </c>
      <c r="C44" s="60" t="s">
        <v>122</v>
      </c>
      <c r="D44" s="61"/>
      <c r="E44" s="62" t="s">
        <v>33</v>
      </c>
      <c r="F44" s="63"/>
      <c r="G44" s="63">
        <v>100</v>
      </c>
      <c r="H44" s="64" t="s">
        <v>34</v>
      </c>
      <c r="I44" s="63"/>
      <c r="J44" s="63" t="s">
        <v>36</v>
      </c>
      <c r="K44" s="63">
        <v>24</v>
      </c>
      <c r="L44" s="63"/>
      <c r="M44" s="63">
        <v>8</v>
      </c>
      <c r="N44" s="63" t="s">
        <v>37</v>
      </c>
      <c r="O44" s="63" t="s">
        <v>38</v>
      </c>
      <c r="P44" s="63"/>
      <c r="Q44" s="65">
        <v>13</v>
      </c>
      <c r="R44" s="65"/>
      <c r="S44" s="63"/>
      <c r="T44" s="66"/>
      <c r="U44" s="66"/>
      <c r="V44" s="66"/>
      <c r="W44" s="67"/>
      <c r="X44" s="63"/>
      <c r="Y44" s="63"/>
      <c r="Z44" s="63"/>
      <c r="AA44" s="63"/>
      <c r="AB44" s="63"/>
      <c r="AC44" s="68"/>
      <c r="AD44" s="69"/>
      <c r="AE44" s="70"/>
      <c r="AF44" s="71">
        <v>10</v>
      </c>
      <c r="AG44" s="72">
        <v>0.9</v>
      </c>
      <c r="AH44" s="73">
        <v>1</v>
      </c>
      <c r="AI44" s="74">
        <v>1</v>
      </c>
      <c r="AJ44" s="70">
        <v>14.75</v>
      </c>
      <c r="AK44" s="73">
        <f t="shared" si="1"/>
        <v>0</v>
      </c>
      <c r="AL44" s="72" t="e">
        <f t="shared" si="0"/>
        <v>#VALUE!</v>
      </c>
      <c r="AM44" s="72"/>
      <c r="AN44" s="75"/>
      <c r="AO44" s="76"/>
      <c r="AP44" s="125"/>
      <c r="AQ44" s="125"/>
      <c r="AR44" s="125"/>
      <c r="AS44" s="125"/>
      <c r="AT44" s="112"/>
      <c r="AU44" s="111"/>
      <c r="AV44" s="110"/>
      <c r="AW44" s="113"/>
      <c r="AX44" s="114"/>
      <c r="AY44" s="110"/>
      <c r="AZ44" s="110"/>
      <c r="BA44" s="113"/>
      <c r="BB44" s="113"/>
      <c r="BC44" s="113"/>
      <c r="BE44" s="115"/>
    </row>
    <row r="45" spans="1:57" s="104" customFormat="1" ht="24.95" customHeight="1">
      <c r="A45" s="58">
        <v>99</v>
      </c>
      <c r="B45" s="59">
        <v>401809951</v>
      </c>
      <c r="C45" s="60" t="s">
        <v>123</v>
      </c>
      <c r="D45" s="61"/>
      <c r="E45" s="62" t="s">
        <v>33</v>
      </c>
      <c r="F45" s="63"/>
      <c r="G45" s="63"/>
      <c r="H45" s="64" t="s">
        <v>34</v>
      </c>
      <c r="I45" s="63"/>
      <c r="J45" s="63" t="s">
        <v>29</v>
      </c>
      <c r="K45" s="63"/>
      <c r="L45" s="63"/>
      <c r="M45" s="63"/>
      <c r="N45" s="63" t="s">
        <v>29</v>
      </c>
      <c r="O45" s="63"/>
      <c r="P45" s="63"/>
      <c r="Q45" s="65"/>
      <c r="R45" s="65"/>
      <c r="S45" s="63"/>
      <c r="T45" s="66"/>
      <c r="U45" s="66"/>
      <c r="V45" s="66"/>
      <c r="W45" s="67"/>
      <c r="X45" s="63"/>
      <c r="Y45" s="63"/>
      <c r="Z45" s="63"/>
      <c r="AA45" s="63"/>
      <c r="AB45" s="63"/>
      <c r="AC45" s="68"/>
      <c r="AD45" s="69"/>
      <c r="AE45" s="70"/>
      <c r="AF45" s="71"/>
      <c r="AG45" s="72"/>
      <c r="AH45" s="73" t="e">
        <v>#N/A</v>
      </c>
      <c r="AI45" s="74">
        <v>0</v>
      </c>
      <c r="AJ45" s="70" t="s">
        <v>29</v>
      </c>
      <c r="AK45" s="73">
        <f t="shared" si="1"/>
        <v>0</v>
      </c>
      <c r="AL45" s="72" t="e">
        <f t="shared" si="0"/>
        <v>#VALUE!</v>
      </c>
      <c r="AM45" s="72"/>
      <c r="AN45" s="75"/>
      <c r="AO45" s="76"/>
      <c r="AP45" s="125"/>
      <c r="AQ45" s="125"/>
      <c r="AR45" s="125"/>
      <c r="AS45" s="125"/>
      <c r="AT45" s="110"/>
      <c r="AU45" s="111"/>
      <c r="AV45" s="110"/>
      <c r="AW45" s="110"/>
      <c r="AX45" s="117"/>
      <c r="AY45" s="117"/>
      <c r="AZ45" s="117"/>
      <c r="BA45" s="117"/>
      <c r="BB45" s="117"/>
      <c r="BC45" s="117"/>
    </row>
    <row r="46" spans="1:57" s="104" customFormat="1" ht="24.95" customHeight="1">
      <c r="A46" s="58">
        <v>54</v>
      </c>
      <c r="B46" s="59">
        <v>401512067</v>
      </c>
      <c r="C46" s="60" t="s">
        <v>124</v>
      </c>
      <c r="D46" s="61">
        <v>20</v>
      </c>
      <c r="E46" s="62" t="s">
        <v>27</v>
      </c>
      <c r="F46" s="63"/>
      <c r="G46" s="63">
        <v>100</v>
      </c>
      <c r="H46" s="64" t="s">
        <v>34</v>
      </c>
      <c r="I46" s="63" t="s">
        <v>35</v>
      </c>
      <c r="J46" s="63" t="s">
        <v>36</v>
      </c>
      <c r="K46" s="63">
        <v>24</v>
      </c>
      <c r="L46" s="63">
        <v>1</v>
      </c>
      <c r="M46" s="63">
        <v>8</v>
      </c>
      <c r="N46" s="63" t="s">
        <v>37</v>
      </c>
      <c r="O46" s="63" t="s">
        <v>51</v>
      </c>
      <c r="P46" s="63"/>
      <c r="Q46" s="65">
        <v>13</v>
      </c>
      <c r="R46" s="65" t="s">
        <v>39</v>
      </c>
      <c r="S46" s="63"/>
      <c r="T46" s="66"/>
      <c r="U46" s="66"/>
      <c r="V46" s="66"/>
      <c r="W46" s="67"/>
      <c r="X46" s="63"/>
      <c r="Y46" s="63"/>
      <c r="Z46" s="63"/>
      <c r="AA46" s="63"/>
      <c r="AB46" s="63"/>
      <c r="AC46" s="68"/>
      <c r="AD46" s="69"/>
      <c r="AE46" s="70"/>
      <c r="AF46" s="71">
        <v>10</v>
      </c>
      <c r="AG46" s="72">
        <v>1</v>
      </c>
      <c r="AH46" s="73">
        <v>1</v>
      </c>
      <c r="AI46" s="74">
        <v>1</v>
      </c>
      <c r="AJ46" s="70">
        <v>18.25</v>
      </c>
      <c r="AK46" s="73">
        <f t="shared" si="1"/>
        <v>20</v>
      </c>
      <c r="AL46" s="72">
        <f t="shared" si="0"/>
        <v>19.5625</v>
      </c>
      <c r="AM46" s="72"/>
      <c r="AN46" s="75"/>
      <c r="AO46" s="76"/>
      <c r="AP46" s="125"/>
      <c r="AQ46" s="125"/>
      <c r="AR46" s="125"/>
      <c r="AS46" s="125"/>
      <c r="AT46" s="110"/>
      <c r="AU46" s="111"/>
      <c r="AV46" s="110"/>
      <c r="AW46" s="113"/>
      <c r="AX46" s="116"/>
      <c r="AY46" s="118"/>
      <c r="AZ46" s="118"/>
      <c r="BB46" s="118"/>
      <c r="BC46" s="118"/>
      <c r="BE46" s="115"/>
    </row>
    <row r="47" spans="1:57" s="104" customFormat="1" ht="24.95" customHeight="1">
      <c r="A47" s="58">
        <v>13</v>
      </c>
      <c r="B47" s="59">
        <v>401810346</v>
      </c>
      <c r="C47" s="60" t="s">
        <v>125</v>
      </c>
      <c r="D47" s="61">
        <v>19</v>
      </c>
      <c r="E47" s="62" t="s">
        <v>42</v>
      </c>
      <c r="F47" s="63"/>
      <c r="G47" s="63">
        <v>100</v>
      </c>
      <c r="H47" s="64" t="s">
        <v>34</v>
      </c>
      <c r="I47" s="63" t="s">
        <v>35</v>
      </c>
      <c r="J47" s="63" t="s">
        <v>36</v>
      </c>
      <c r="K47" s="63">
        <v>24</v>
      </c>
      <c r="L47" s="63">
        <v>1</v>
      </c>
      <c r="M47" s="63">
        <v>8</v>
      </c>
      <c r="N47" s="63" t="s">
        <v>37</v>
      </c>
      <c r="O47" s="63" t="s">
        <v>38</v>
      </c>
      <c r="P47" s="63"/>
      <c r="Q47" s="65">
        <v>13</v>
      </c>
      <c r="R47" s="65" t="s">
        <v>39</v>
      </c>
      <c r="S47" s="63">
        <v>4</v>
      </c>
      <c r="T47" s="66"/>
      <c r="U47" s="66"/>
      <c r="V47" s="66"/>
      <c r="W47" s="67"/>
      <c r="X47" s="63"/>
      <c r="Y47" s="63"/>
      <c r="Z47" s="63"/>
      <c r="AA47" s="63"/>
      <c r="AB47" s="63"/>
      <c r="AC47" s="68"/>
      <c r="AD47" s="69"/>
      <c r="AE47" s="70"/>
      <c r="AF47" s="71"/>
      <c r="AG47" s="72">
        <v>1</v>
      </c>
      <c r="AH47" s="73">
        <v>1</v>
      </c>
      <c r="AI47" s="74">
        <v>1</v>
      </c>
      <c r="AJ47" s="70">
        <v>19</v>
      </c>
      <c r="AK47" s="73">
        <f t="shared" si="1"/>
        <v>19</v>
      </c>
      <c r="AL47" s="72">
        <f t="shared" si="0"/>
        <v>19.149999999999999</v>
      </c>
      <c r="AM47" s="72"/>
      <c r="AN47" s="75"/>
      <c r="AO47" s="76"/>
      <c r="AP47" s="125"/>
      <c r="AQ47" s="125"/>
      <c r="AR47" s="125"/>
      <c r="AS47" s="125"/>
      <c r="AT47" s="110"/>
      <c r="AU47" s="111"/>
      <c r="AV47" s="110"/>
      <c r="AW47" s="113"/>
      <c r="AX47" s="116"/>
      <c r="AY47" s="118"/>
      <c r="AZ47" s="118"/>
      <c r="BB47" s="118"/>
      <c r="BC47" s="118"/>
      <c r="BE47" s="115"/>
    </row>
    <row r="48" spans="1:57" s="104" customFormat="1" ht="24.95" customHeight="1">
      <c r="A48" s="58">
        <v>55</v>
      </c>
      <c r="B48" s="59">
        <v>401810073</v>
      </c>
      <c r="C48" s="60" t="s">
        <v>126</v>
      </c>
      <c r="D48" s="61">
        <v>20</v>
      </c>
      <c r="E48" s="62" t="s">
        <v>27</v>
      </c>
      <c r="F48" s="63"/>
      <c r="G48" s="63">
        <v>90</v>
      </c>
      <c r="H48" s="64" t="s">
        <v>28</v>
      </c>
      <c r="I48" s="63"/>
      <c r="J48" s="63" t="s">
        <v>36</v>
      </c>
      <c r="K48" s="63">
        <v>24</v>
      </c>
      <c r="L48" s="63">
        <v>1</v>
      </c>
      <c r="M48" s="63">
        <v>8</v>
      </c>
      <c r="N48" s="63" t="s">
        <v>37</v>
      </c>
      <c r="O48" s="63" t="s">
        <v>38</v>
      </c>
      <c r="P48" s="63"/>
      <c r="Q48" s="65">
        <v>13</v>
      </c>
      <c r="R48" s="65" t="s">
        <v>39</v>
      </c>
      <c r="S48" s="63"/>
      <c r="T48" s="66"/>
      <c r="U48" s="66"/>
      <c r="V48" s="66"/>
      <c r="W48" s="67"/>
      <c r="X48" s="63"/>
      <c r="Y48" s="63"/>
      <c r="Z48" s="63"/>
      <c r="AA48" s="63"/>
      <c r="AB48" s="63"/>
      <c r="AC48" s="68"/>
      <c r="AD48" s="69"/>
      <c r="AE48" s="70"/>
      <c r="AF48" s="71">
        <v>9.5</v>
      </c>
      <c r="AG48" s="72">
        <v>1</v>
      </c>
      <c r="AH48" s="73">
        <v>1</v>
      </c>
      <c r="AI48" s="74">
        <v>0.95</v>
      </c>
      <c r="AJ48" s="70">
        <v>11.75</v>
      </c>
      <c r="AK48" s="73">
        <f t="shared" si="1"/>
        <v>20</v>
      </c>
      <c r="AL48" s="72">
        <f t="shared" si="0"/>
        <v>17.887499999999999</v>
      </c>
      <c r="AM48" s="72"/>
      <c r="AN48" s="75"/>
      <c r="AO48" s="76"/>
      <c r="AP48" s="125"/>
      <c r="AQ48" s="125"/>
      <c r="AR48" s="125"/>
      <c r="AS48" s="125"/>
      <c r="AT48" s="110"/>
      <c r="AU48" s="111"/>
      <c r="AV48" s="110"/>
      <c r="AW48" s="113"/>
      <c r="AX48" s="116"/>
      <c r="AY48" s="118"/>
      <c r="AZ48" s="118"/>
      <c r="BB48" s="118"/>
      <c r="BC48" s="118"/>
      <c r="BE48" s="115"/>
    </row>
    <row r="49" spans="1:57" s="104" customFormat="1" ht="24.95" customHeight="1">
      <c r="A49" s="58">
        <v>14</v>
      </c>
      <c r="B49" s="59">
        <v>401809164</v>
      </c>
      <c r="C49" s="60" t="s">
        <v>127</v>
      </c>
      <c r="D49" s="61">
        <v>19.25</v>
      </c>
      <c r="E49" s="62" t="s">
        <v>42</v>
      </c>
      <c r="F49" s="63"/>
      <c r="G49" s="63">
        <v>85</v>
      </c>
      <c r="H49" s="64" t="s">
        <v>28</v>
      </c>
      <c r="I49" s="63" t="s">
        <v>35</v>
      </c>
      <c r="J49" s="63" t="s">
        <v>36</v>
      </c>
      <c r="K49" s="63">
        <v>24</v>
      </c>
      <c r="L49" s="63">
        <v>1</v>
      </c>
      <c r="M49" s="63">
        <v>8</v>
      </c>
      <c r="N49" s="63" t="s">
        <v>37</v>
      </c>
      <c r="O49" s="63" t="s">
        <v>38</v>
      </c>
      <c r="P49" s="63"/>
      <c r="Q49" s="65">
        <v>13</v>
      </c>
      <c r="R49" s="65" t="s">
        <v>39</v>
      </c>
      <c r="S49" s="63"/>
      <c r="T49" s="66"/>
      <c r="U49" s="66"/>
      <c r="V49" s="66"/>
      <c r="W49" s="67"/>
      <c r="X49" s="63"/>
      <c r="Y49" s="63"/>
      <c r="Z49" s="63"/>
      <c r="AA49" s="63"/>
      <c r="AB49" s="63"/>
      <c r="AC49" s="68"/>
      <c r="AD49" s="69"/>
      <c r="AE49" s="70"/>
      <c r="AF49" s="71"/>
      <c r="AG49" s="72">
        <v>1</v>
      </c>
      <c r="AH49" s="73">
        <v>0.9</v>
      </c>
      <c r="AI49" s="74">
        <v>0.96</v>
      </c>
      <c r="AJ49" s="70">
        <v>17.75</v>
      </c>
      <c r="AK49" s="73">
        <f t="shared" si="1"/>
        <v>19.25</v>
      </c>
      <c r="AL49" s="72">
        <f t="shared" si="0"/>
        <v>18.8475</v>
      </c>
      <c r="AM49" s="72"/>
      <c r="AN49" s="75"/>
      <c r="AO49" s="76"/>
      <c r="AP49" s="125"/>
      <c r="AQ49" s="125"/>
      <c r="AR49" s="125"/>
      <c r="AS49" s="125"/>
      <c r="AT49" s="110"/>
      <c r="AU49" s="111"/>
      <c r="AV49" s="110"/>
      <c r="AW49" s="113"/>
      <c r="AX49" s="116"/>
      <c r="AY49" s="118"/>
      <c r="AZ49" s="118"/>
      <c r="BB49" s="118"/>
      <c r="BC49" s="118"/>
      <c r="BE49" s="115"/>
    </row>
    <row r="50" spans="1:57" s="104" customFormat="1" ht="24.95" customHeight="1">
      <c r="A50" s="58">
        <v>142</v>
      </c>
      <c r="B50" s="59">
        <v>401809412</v>
      </c>
      <c r="C50" s="60" t="s">
        <v>128</v>
      </c>
      <c r="D50" s="61"/>
      <c r="E50" s="62" t="s">
        <v>58</v>
      </c>
      <c r="F50" s="63" t="s">
        <v>81</v>
      </c>
      <c r="G50" s="63"/>
      <c r="H50" s="64" t="s">
        <v>34</v>
      </c>
      <c r="I50" s="63" t="s">
        <v>35</v>
      </c>
      <c r="J50" s="63" t="s">
        <v>29</v>
      </c>
      <c r="K50" s="63" t="s">
        <v>129</v>
      </c>
      <c r="L50" s="63"/>
      <c r="M50" s="63">
        <v>8</v>
      </c>
      <c r="N50" s="63" t="s">
        <v>29</v>
      </c>
      <c r="O50" s="63"/>
      <c r="P50" s="63"/>
      <c r="Q50" s="65"/>
      <c r="R50" s="65"/>
      <c r="S50" s="63"/>
      <c r="T50" s="66"/>
      <c r="U50" s="66"/>
      <c r="V50" s="66"/>
      <c r="W50" s="67"/>
      <c r="X50" s="63"/>
      <c r="Y50" s="63"/>
      <c r="Z50" s="63"/>
      <c r="AA50" s="63"/>
      <c r="AB50" s="63"/>
      <c r="AC50" s="68"/>
      <c r="AD50" s="69"/>
      <c r="AE50" s="70"/>
      <c r="AF50" s="71"/>
      <c r="AG50" s="72">
        <v>0.4</v>
      </c>
      <c r="AH50" s="73">
        <v>0</v>
      </c>
      <c r="AI50" s="74">
        <v>0</v>
      </c>
      <c r="AJ50" s="70" t="s">
        <v>29</v>
      </c>
      <c r="AK50" s="73">
        <f t="shared" si="1"/>
        <v>0</v>
      </c>
      <c r="AL50" s="72" t="e">
        <f t="shared" si="0"/>
        <v>#VALUE!</v>
      </c>
      <c r="AM50" s="72"/>
      <c r="AN50" s="75"/>
      <c r="AO50" s="76"/>
      <c r="AP50" s="125"/>
      <c r="AQ50" s="125"/>
      <c r="AR50" s="125"/>
      <c r="AS50" s="125"/>
      <c r="AT50" s="110"/>
      <c r="AU50" s="111"/>
      <c r="AV50" s="110"/>
      <c r="AW50" s="110"/>
      <c r="AX50" s="116"/>
      <c r="AY50" s="118"/>
      <c r="AZ50" s="118"/>
      <c r="BB50" s="118"/>
      <c r="BC50" s="118"/>
      <c r="BE50" s="115"/>
    </row>
    <row r="51" spans="1:57" s="104" customFormat="1" ht="24.95" customHeight="1">
      <c r="A51" s="58">
        <v>100</v>
      </c>
      <c r="B51" s="59">
        <v>401805785</v>
      </c>
      <c r="C51" s="60" t="s">
        <v>130</v>
      </c>
      <c r="D51" s="61">
        <v>19</v>
      </c>
      <c r="E51" s="62" t="s">
        <v>33</v>
      </c>
      <c r="F51" s="63"/>
      <c r="G51" s="63">
        <v>100</v>
      </c>
      <c r="H51" s="64" t="s">
        <v>34</v>
      </c>
      <c r="I51" s="63" t="s">
        <v>35</v>
      </c>
      <c r="J51" s="63" t="s">
        <v>36</v>
      </c>
      <c r="K51" s="63">
        <v>24</v>
      </c>
      <c r="L51" s="63">
        <v>1</v>
      </c>
      <c r="M51" s="63">
        <v>8</v>
      </c>
      <c r="N51" s="63" t="s">
        <v>37</v>
      </c>
      <c r="O51" s="63" t="s">
        <v>38</v>
      </c>
      <c r="P51" s="63"/>
      <c r="Q51" s="65">
        <v>13</v>
      </c>
      <c r="R51" s="65" t="s">
        <v>39</v>
      </c>
      <c r="S51" s="63"/>
      <c r="T51" s="66"/>
      <c r="U51" s="66"/>
      <c r="V51" s="66"/>
      <c r="W51" s="67"/>
      <c r="X51" s="63"/>
      <c r="Y51" s="63"/>
      <c r="Z51" s="63"/>
      <c r="AA51" s="63"/>
      <c r="AB51" s="63"/>
      <c r="AC51" s="68"/>
      <c r="AD51" s="69"/>
      <c r="AE51" s="70"/>
      <c r="AF51" s="71">
        <v>10</v>
      </c>
      <c r="AG51" s="72">
        <v>1</v>
      </c>
      <c r="AH51" s="73">
        <v>1</v>
      </c>
      <c r="AI51" s="74">
        <v>1</v>
      </c>
      <c r="AJ51" s="70">
        <v>19.5</v>
      </c>
      <c r="AK51" s="73">
        <f t="shared" si="1"/>
        <v>19</v>
      </c>
      <c r="AL51" s="72">
        <f t="shared" si="0"/>
        <v>19.274999999999999</v>
      </c>
      <c r="AM51" s="72"/>
      <c r="AN51" s="75"/>
      <c r="AO51" s="76"/>
      <c r="AP51" s="125"/>
      <c r="AQ51" s="125"/>
      <c r="AR51" s="125"/>
      <c r="AS51" s="125"/>
      <c r="AT51" s="110"/>
      <c r="AU51" s="111"/>
      <c r="AV51" s="110"/>
      <c r="AW51" s="113"/>
      <c r="AX51" s="119"/>
      <c r="AY51" s="120"/>
      <c r="AZ51" s="120"/>
      <c r="BB51" s="120"/>
      <c r="BC51" s="120"/>
      <c r="BE51" s="115"/>
    </row>
    <row r="52" spans="1:57" s="104" customFormat="1" ht="24.95" customHeight="1">
      <c r="A52" s="58">
        <v>15</v>
      </c>
      <c r="B52" s="59">
        <v>401809525</v>
      </c>
      <c r="C52" s="60" t="s">
        <v>131</v>
      </c>
      <c r="D52" s="61">
        <v>19.75</v>
      </c>
      <c r="E52" s="62" t="s">
        <v>42</v>
      </c>
      <c r="F52" s="63"/>
      <c r="G52" s="63">
        <v>100</v>
      </c>
      <c r="H52" s="64" t="s">
        <v>34</v>
      </c>
      <c r="I52" s="63" t="s">
        <v>35</v>
      </c>
      <c r="J52" s="63" t="s">
        <v>36</v>
      </c>
      <c r="K52" s="63">
        <v>24</v>
      </c>
      <c r="L52" s="63">
        <v>1</v>
      </c>
      <c r="M52" s="63">
        <v>8</v>
      </c>
      <c r="N52" s="63" t="s">
        <v>37</v>
      </c>
      <c r="O52" s="63" t="s">
        <v>51</v>
      </c>
      <c r="P52" s="63">
        <v>29</v>
      </c>
      <c r="Q52" s="65">
        <v>13</v>
      </c>
      <c r="R52" s="65"/>
      <c r="S52" s="63">
        <v>4</v>
      </c>
      <c r="T52" s="66"/>
      <c r="U52" s="66"/>
      <c r="V52" s="66"/>
      <c r="W52" s="67"/>
      <c r="X52" s="63"/>
      <c r="Y52" s="63"/>
      <c r="Z52" s="63"/>
      <c r="AA52" s="63"/>
      <c r="AB52" s="63"/>
      <c r="AC52" s="68"/>
      <c r="AD52" s="69"/>
      <c r="AE52" s="70"/>
      <c r="AF52" s="71"/>
      <c r="AG52" s="72">
        <v>1</v>
      </c>
      <c r="AH52" s="73">
        <v>1</v>
      </c>
      <c r="AI52" s="74">
        <v>0.98</v>
      </c>
      <c r="AJ52" s="70">
        <v>20</v>
      </c>
      <c r="AK52" s="73">
        <f t="shared" si="1"/>
        <v>19.75</v>
      </c>
      <c r="AL52" s="72">
        <f t="shared" si="0"/>
        <v>19.830000000000002</v>
      </c>
      <c r="AM52" s="72"/>
      <c r="AN52" s="75"/>
      <c r="AO52" s="76"/>
      <c r="AP52" s="125"/>
      <c r="AQ52" s="125"/>
      <c r="AR52" s="125"/>
      <c r="AS52" s="125"/>
      <c r="AT52" s="110"/>
      <c r="AU52" s="111"/>
      <c r="AV52" s="110"/>
      <c r="AW52" s="113"/>
      <c r="AX52" s="115"/>
      <c r="BE52" s="115"/>
    </row>
    <row r="53" spans="1:57" s="104" customFormat="1" ht="24.95" customHeight="1">
      <c r="A53" s="58">
        <v>101</v>
      </c>
      <c r="B53" s="59">
        <v>401805865</v>
      </c>
      <c r="C53" s="80" t="s">
        <v>132</v>
      </c>
      <c r="D53" s="81">
        <v>18.75</v>
      </c>
      <c r="E53" s="62" t="s">
        <v>33</v>
      </c>
      <c r="F53" s="63"/>
      <c r="G53" s="63">
        <v>100</v>
      </c>
      <c r="H53" s="64" t="s">
        <v>34</v>
      </c>
      <c r="I53" s="63" t="s">
        <v>112</v>
      </c>
      <c r="J53" s="63" t="s">
        <v>36</v>
      </c>
      <c r="K53" s="63">
        <v>24</v>
      </c>
      <c r="L53" s="63">
        <v>1</v>
      </c>
      <c r="M53" s="63">
        <v>8</v>
      </c>
      <c r="N53" s="63" t="s">
        <v>37</v>
      </c>
      <c r="O53" s="63" t="s">
        <v>38</v>
      </c>
      <c r="P53" s="63"/>
      <c r="Q53" s="65">
        <v>13</v>
      </c>
      <c r="R53" s="65" t="s">
        <v>39</v>
      </c>
      <c r="S53" s="63"/>
      <c r="T53" s="66"/>
      <c r="U53" s="66"/>
      <c r="V53" s="66"/>
      <c r="W53" s="67"/>
      <c r="X53" s="63"/>
      <c r="Y53" s="63"/>
      <c r="Z53" s="63"/>
      <c r="AA53" s="63"/>
      <c r="AB53" s="63"/>
      <c r="AC53" s="82"/>
      <c r="AD53" s="69"/>
      <c r="AE53" s="70"/>
      <c r="AF53" s="71">
        <v>10</v>
      </c>
      <c r="AG53" s="72">
        <v>1</v>
      </c>
      <c r="AH53" s="73">
        <v>1</v>
      </c>
      <c r="AI53" s="74">
        <v>1</v>
      </c>
      <c r="AJ53" s="70">
        <v>20</v>
      </c>
      <c r="AK53" s="73">
        <f t="shared" si="1"/>
        <v>18.75</v>
      </c>
      <c r="AL53" s="72">
        <f t="shared" si="0"/>
        <v>19.25</v>
      </c>
      <c r="AM53" s="72"/>
      <c r="AN53" s="75"/>
      <c r="AO53" s="76"/>
      <c r="AP53" s="125"/>
      <c r="AQ53" s="125"/>
      <c r="AR53" s="125"/>
      <c r="AS53" s="125"/>
      <c r="AT53" s="110"/>
      <c r="AU53" s="111"/>
      <c r="AV53" s="110"/>
      <c r="AW53" s="110"/>
      <c r="AX53" s="115"/>
      <c r="BE53" s="115"/>
    </row>
    <row r="54" spans="1:57" s="104" customFormat="1" ht="24.95" customHeight="1">
      <c r="A54" s="58">
        <v>143</v>
      </c>
      <c r="B54" s="59">
        <v>401805430</v>
      </c>
      <c r="C54" s="60" t="s">
        <v>133</v>
      </c>
      <c r="D54" s="61">
        <v>19.25</v>
      </c>
      <c r="E54" s="62" t="s">
        <v>58</v>
      </c>
      <c r="F54" s="63"/>
      <c r="G54" s="63">
        <v>100</v>
      </c>
      <c r="H54" s="64" t="s">
        <v>34</v>
      </c>
      <c r="I54" s="63" t="s">
        <v>112</v>
      </c>
      <c r="J54" s="63" t="s">
        <v>36</v>
      </c>
      <c r="K54" s="63">
        <v>24</v>
      </c>
      <c r="L54" s="63">
        <v>1</v>
      </c>
      <c r="M54" s="63" t="s">
        <v>60</v>
      </c>
      <c r="N54" s="63" t="s">
        <v>29</v>
      </c>
      <c r="O54" s="63" t="s">
        <v>38</v>
      </c>
      <c r="P54" s="63"/>
      <c r="Q54" s="65">
        <v>13</v>
      </c>
      <c r="R54" s="65" t="s">
        <v>39</v>
      </c>
      <c r="S54" s="63"/>
      <c r="T54" s="66"/>
      <c r="U54" s="66"/>
      <c r="V54" s="66"/>
      <c r="W54" s="67"/>
      <c r="X54" s="63"/>
      <c r="Y54" s="63"/>
      <c r="Z54" s="63"/>
      <c r="AA54" s="63"/>
      <c r="AB54" s="63"/>
      <c r="AC54" s="68"/>
      <c r="AD54" s="69"/>
      <c r="AE54" s="70"/>
      <c r="AF54" s="71"/>
      <c r="AG54" s="72">
        <v>1</v>
      </c>
      <c r="AH54" s="73">
        <v>1</v>
      </c>
      <c r="AI54" s="74">
        <v>0.99</v>
      </c>
      <c r="AJ54" s="70">
        <v>19.5</v>
      </c>
      <c r="AK54" s="73">
        <f t="shared" si="1"/>
        <v>19.25</v>
      </c>
      <c r="AL54" s="72">
        <f t="shared" si="0"/>
        <v>19.414999999999999</v>
      </c>
      <c r="AM54" s="72"/>
      <c r="AN54" s="75"/>
      <c r="AO54" s="76"/>
      <c r="AP54" s="125"/>
      <c r="AQ54" s="125"/>
      <c r="AR54" s="125"/>
      <c r="AS54" s="125"/>
      <c r="AT54" s="110"/>
      <c r="AU54" s="111"/>
      <c r="AV54" s="110"/>
      <c r="AW54" s="113"/>
      <c r="AX54" s="115"/>
      <c r="BE54" s="115"/>
    </row>
    <row r="55" spans="1:57" s="104" customFormat="1" ht="6">
      <c r="A55" s="58">
        <v>16</v>
      </c>
      <c r="B55" s="59">
        <v>401811003</v>
      </c>
      <c r="C55" s="60" t="s">
        <v>134</v>
      </c>
      <c r="D55" s="61"/>
      <c r="E55" s="62" t="s">
        <v>42</v>
      </c>
      <c r="F55" s="63" t="s">
        <v>81</v>
      </c>
      <c r="G55" s="63" t="s">
        <v>81</v>
      </c>
      <c r="H55" s="64" t="s">
        <v>28</v>
      </c>
      <c r="I55" s="63" t="s">
        <v>35</v>
      </c>
      <c r="J55" s="63" t="s">
        <v>98</v>
      </c>
      <c r="K55" s="63" t="s">
        <v>135</v>
      </c>
      <c r="L55" s="63" t="s">
        <v>136</v>
      </c>
      <c r="M55" s="63" t="s">
        <v>60</v>
      </c>
      <c r="N55" s="63" t="s">
        <v>29</v>
      </c>
      <c r="O55" s="63"/>
      <c r="P55" s="63"/>
      <c r="Q55" s="65"/>
      <c r="R55" s="65"/>
      <c r="S55" s="63"/>
      <c r="T55" s="66"/>
      <c r="U55" s="66"/>
      <c r="V55" s="66"/>
      <c r="W55" s="67"/>
      <c r="X55" s="63"/>
      <c r="Y55" s="63"/>
      <c r="Z55" s="63"/>
      <c r="AA55" s="63"/>
      <c r="AB55" s="63"/>
      <c r="AC55" s="68"/>
      <c r="AD55" s="69"/>
      <c r="AE55" s="70"/>
      <c r="AF55" s="71"/>
      <c r="AG55" s="72">
        <v>0.9</v>
      </c>
      <c r="AH55" s="73">
        <v>0</v>
      </c>
      <c r="AI55" s="74">
        <v>0</v>
      </c>
      <c r="AJ55" s="70" t="s">
        <v>29</v>
      </c>
      <c r="AK55" s="73">
        <f t="shared" si="1"/>
        <v>0</v>
      </c>
      <c r="AL55" s="72" t="e">
        <f t="shared" si="0"/>
        <v>#VALUE!</v>
      </c>
      <c r="AM55" s="72"/>
      <c r="AN55" s="75"/>
      <c r="AO55" s="76"/>
      <c r="AP55" s="125"/>
      <c r="AQ55" s="125"/>
      <c r="AR55" s="125"/>
      <c r="AS55" s="125"/>
      <c r="AT55" s="110"/>
      <c r="AU55" s="111"/>
      <c r="AV55" s="110"/>
      <c r="AW55" s="110"/>
      <c r="AX55" s="115"/>
      <c r="BE55" s="115"/>
    </row>
    <row r="56" spans="1:57" s="104" customFormat="1" ht="6">
      <c r="A56" s="58">
        <v>172</v>
      </c>
      <c r="B56" s="59"/>
      <c r="C56" s="60" t="s">
        <v>134</v>
      </c>
      <c r="D56" s="61"/>
      <c r="E56" s="62" t="s">
        <v>33</v>
      </c>
      <c r="F56" s="63"/>
      <c r="G56" s="63"/>
      <c r="H56" s="64" t="s">
        <v>28</v>
      </c>
      <c r="I56" s="63"/>
      <c r="J56" s="63" t="s">
        <v>29</v>
      </c>
      <c r="K56" s="63"/>
      <c r="L56" s="63"/>
      <c r="M56" s="63"/>
      <c r="N56" s="63" t="s">
        <v>29</v>
      </c>
      <c r="O56" s="63"/>
      <c r="P56" s="63"/>
      <c r="Q56" s="65"/>
      <c r="R56" s="65"/>
      <c r="S56" s="63"/>
      <c r="T56" s="66"/>
      <c r="U56" s="66"/>
      <c r="V56" s="66"/>
      <c r="W56" s="67"/>
      <c r="X56" s="63"/>
      <c r="Y56" s="63"/>
      <c r="Z56" s="63"/>
      <c r="AA56" s="63"/>
      <c r="AB56" s="63"/>
      <c r="AC56" s="68"/>
      <c r="AD56" s="69"/>
      <c r="AE56" s="70"/>
      <c r="AF56" s="71"/>
      <c r="AG56" s="72"/>
      <c r="AH56" s="73">
        <v>0</v>
      </c>
      <c r="AI56" s="74">
        <v>0</v>
      </c>
      <c r="AJ56" s="70" t="s">
        <v>29</v>
      </c>
      <c r="AK56" s="73">
        <f t="shared" si="1"/>
        <v>0</v>
      </c>
      <c r="AL56" s="72" t="e">
        <f t="shared" si="0"/>
        <v>#VALUE!</v>
      </c>
      <c r="AM56" s="72"/>
      <c r="AN56" s="75"/>
      <c r="AO56" s="76"/>
      <c r="AT56" s="110"/>
      <c r="AU56" s="111"/>
      <c r="AV56" s="110"/>
      <c r="AW56" s="113"/>
      <c r="AX56" s="115"/>
      <c r="BE56" s="115"/>
    </row>
    <row r="57" spans="1:57" s="104" customFormat="1" ht="6">
      <c r="A57" s="58">
        <v>17</v>
      </c>
      <c r="B57" s="59">
        <v>401810354</v>
      </c>
      <c r="C57" s="60" t="s">
        <v>137</v>
      </c>
      <c r="D57" s="61">
        <v>19.75</v>
      </c>
      <c r="E57" s="62" t="s">
        <v>42</v>
      </c>
      <c r="F57" s="63"/>
      <c r="G57" s="63">
        <v>100</v>
      </c>
      <c r="H57" s="64" t="s">
        <v>28</v>
      </c>
      <c r="I57" s="63" t="s">
        <v>35</v>
      </c>
      <c r="J57" s="63" t="s">
        <v>36</v>
      </c>
      <c r="K57" s="63">
        <v>24</v>
      </c>
      <c r="L57" s="63">
        <v>1</v>
      </c>
      <c r="M57" s="63">
        <v>8</v>
      </c>
      <c r="N57" s="63" t="s">
        <v>37</v>
      </c>
      <c r="O57" s="63" t="s">
        <v>38</v>
      </c>
      <c r="P57" s="63"/>
      <c r="Q57" s="65"/>
      <c r="R57" s="65" t="s">
        <v>39</v>
      </c>
      <c r="S57" s="63"/>
      <c r="T57" s="66"/>
      <c r="U57" s="66"/>
      <c r="V57" s="66"/>
      <c r="W57" s="67"/>
      <c r="X57" s="63"/>
      <c r="Y57" s="63"/>
      <c r="Z57" s="63"/>
      <c r="AA57" s="63"/>
      <c r="AB57" s="63"/>
      <c r="AC57" s="68"/>
      <c r="AD57" s="69"/>
      <c r="AE57" s="70"/>
      <c r="AF57" s="71">
        <v>9.8000000000000007</v>
      </c>
      <c r="AG57" s="72">
        <v>1</v>
      </c>
      <c r="AH57" s="73">
        <v>1</v>
      </c>
      <c r="AI57" s="74">
        <v>0.98000000000000009</v>
      </c>
      <c r="AJ57" s="70">
        <v>19.5</v>
      </c>
      <c r="AK57" s="73">
        <f t="shared" si="1"/>
        <v>19.75</v>
      </c>
      <c r="AL57" s="72">
        <f t="shared" si="0"/>
        <v>19.705000000000002</v>
      </c>
      <c r="AM57" s="72"/>
      <c r="AN57" s="75"/>
      <c r="AO57" s="76"/>
      <c r="AT57" s="110"/>
      <c r="AU57" s="111"/>
      <c r="AV57" s="110"/>
      <c r="AW57" s="113"/>
      <c r="AX57" s="115"/>
      <c r="BE57" s="115"/>
    </row>
    <row r="58" spans="1:57" s="104" customFormat="1" ht="6">
      <c r="A58" s="58">
        <v>144</v>
      </c>
      <c r="B58" s="59">
        <v>401805326</v>
      </c>
      <c r="C58" s="60" t="s">
        <v>138</v>
      </c>
      <c r="D58" s="61">
        <v>14.5</v>
      </c>
      <c r="E58" s="62" t="s">
        <v>58</v>
      </c>
      <c r="F58" s="63"/>
      <c r="G58" s="63">
        <v>70</v>
      </c>
      <c r="H58" s="64" t="s">
        <v>34</v>
      </c>
      <c r="I58" s="63" t="s">
        <v>35</v>
      </c>
      <c r="J58" s="63" t="s">
        <v>36</v>
      </c>
      <c r="K58" s="63">
        <v>24</v>
      </c>
      <c r="L58" s="63">
        <v>1</v>
      </c>
      <c r="M58" s="63">
        <v>8</v>
      </c>
      <c r="N58" s="63" t="s">
        <v>37</v>
      </c>
      <c r="O58" s="63" t="s">
        <v>38</v>
      </c>
      <c r="P58" s="63"/>
      <c r="Q58" s="65">
        <v>13</v>
      </c>
      <c r="R58" s="65" t="s">
        <v>39</v>
      </c>
      <c r="S58" s="63"/>
      <c r="T58" s="66"/>
      <c r="U58" s="66"/>
      <c r="V58" s="66"/>
      <c r="W58" s="67"/>
      <c r="X58" s="63"/>
      <c r="Y58" s="63"/>
      <c r="Z58" s="63"/>
      <c r="AA58" s="63"/>
      <c r="AB58" s="63"/>
      <c r="AC58" s="68"/>
      <c r="AD58" s="69"/>
      <c r="AE58" s="70"/>
      <c r="AF58" s="71"/>
      <c r="AG58" s="72">
        <v>1</v>
      </c>
      <c r="AH58" s="73">
        <v>1</v>
      </c>
      <c r="AI58" s="74">
        <v>0.99</v>
      </c>
      <c r="AJ58" s="70">
        <v>12.75</v>
      </c>
      <c r="AK58" s="73">
        <f t="shared" si="1"/>
        <v>14.5</v>
      </c>
      <c r="AL58" s="72">
        <f t="shared" si="0"/>
        <v>14.8775</v>
      </c>
      <c r="AM58" s="72"/>
      <c r="AN58" s="75"/>
      <c r="AO58" s="76"/>
      <c r="AT58" s="110"/>
      <c r="AU58" s="111"/>
      <c r="AV58" s="110"/>
      <c r="AW58" s="113"/>
      <c r="AX58" s="115"/>
      <c r="BE58" s="115"/>
    </row>
    <row r="59" spans="1:57" s="104" customFormat="1" ht="6">
      <c r="A59" s="58">
        <v>176</v>
      </c>
      <c r="B59" s="83">
        <v>401808868</v>
      </c>
      <c r="C59" s="84" t="s">
        <v>139</v>
      </c>
      <c r="D59" s="61">
        <v>18.5</v>
      </c>
      <c r="E59" s="85" t="s">
        <v>33</v>
      </c>
      <c r="F59" s="86"/>
      <c r="G59" s="86">
        <v>100</v>
      </c>
      <c r="H59" s="87" t="s">
        <v>28</v>
      </c>
      <c r="I59" s="86" t="s">
        <v>35</v>
      </c>
      <c r="J59" s="86" t="s">
        <v>36</v>
      </c>
      <c r="K59" s="86">
        <v>24</v>
      </c>
      <c r="L59" s="86">
        <v>1</v>
      </c>
      <c r="M59" s="63">
        <v>8</v>
      </c>
      <c r="N59" s="63" t="s">
        <v>37</v>
      </c>
      <c r="O59" s="63" t="s">
        <v>38</v>
      </c>
      <c r="P59" s="63"/>
      <c r="Q59" s="88">
        <v>13</v>
      </c>
      <c r="R59" s="88" t="s">
        <v>39</v>
      </c>
      <c r="S59" s="63">
        <v>4</v>
      </c>
      <c r="T59" s="66"/>
      <c r="U59" s="66"/>
      <c r="V59" s="66"/>
      <c r="W59" s="67"/>
      <c r="X59" s="63"/>
      <c r="Y59" s="63"/>
      <c r="Z59" s="63"/>
      <c r="AA59" s="63"/>
      <c r="AB59" s="86"/>
      <c r="AC59" s="68"/>
      <c r="AD59" s="69"/>
      <c r="AE59" s="70"/>
      <c r="AF59" s="89"/>
      <c r="AG59" s="72">
        <v>1</v>
      </c>
      <c r="AH59" s="73">
        <v>1</v>
      </c>
      <c r="AI59" s="74">
        <v>0</v>
      </c>
      <c r="AJ59" s="70">
        <v>13.5</v>
      </c>
      <c r="AK59" s="73">
        <f t="shared" si="1"/>
        <v>18.5</v>
      </c>
      <c r="AL59" s="72">
        <f t="shared" si="0"/>
        <v>16.475000000000001</v>
      </c>
      <c r="AM59" s="72"/>
      <c r="AN59" s="75"/>
      <c r="AO59" s="90"/>
      <c r="AT59" s="110"/>
      <c r="AU59" s="111"/>
      <c r="AV59" s="110"/>
      <c r="AW59" s="113"/>
      <c r="AX59" s="115"/>
      <c r="BE59" s="115"/>
    </row>
    <row r="60" spans="1:57" s="104" customFormat="1" ht="6">
      <c r="A60" s="58">
        <v>145</v>
      </c>
      <c r="B60" s="59">
        <v>401805141</v>
      </c>
      <c r="C60" s="60" t="s">
        <v>140</v>
      </c>
      <c r="D60" s="61">
        <v>10.5</v>
      </c>
      <c r="E60" s="62" t="s">
        <v>58</v>
      </c>
      <c r="F60" s="63"/>
      <c r="G60" s="63">
        <v>100</v>
      </c>
      <c r="H60" s="64" t="s">
        <v>28</v>
      </c>
      <c r="I60" s="63" t="s">
        <v>35</v>
      </c>
      <c r="J60" s="63" t="s">
        <v>36</v>
      </c>
      <c r="K60" s="63">
        <v>24</v>
      </c>
      <c r="L60" s="63">
        <v>1</v>
      </c>
      <c r="M60" s="63">
        <v>8</v>
      </c>
      <c r="N60" s="63" t="s">
        <v>37</v>
      </c>
      <c r="O60" s="63" t="s">
        <v>51</v>
      </c>
      <c r="P60" s="63"/>
      <c r="Q60" s="65"/>
      <c r="R60" s="65" t="s">
        <v>49</v>
      </c>
      <c r="S60" s="63"/>
      <c r="T60" s="66"/>
      <c r="U60" s="66"/>
      <c r="V60" s="66"/>
      <c r="W60" s="67"/>
      <c r="X60" s="63"/>
      <c r="Y60" s="63"/>
      <c r="Z60" s="63"/>
      <c r="AA60" s="63"/>
      <c r="AB60" s="63"/>
      <c r="AC60" s="68"/>
      <c r="AD60" s="69"/>
      <c r="AE60" s="70"/>
      <c r="AF60" s="71"/>
      <c r="AG60" s="72">
        <v>1</v>
      </c>
      <c r="AH60" s="73">
        <v>0.9</v>
      </c>
      <c r="AI60" s="74">
        <v>0.99</v>
      </c>
      <c r="AJ60" s="70">
        <v>11.5</v>
      </c>
      <c r="AK60" s="73">
        <f t="shared" si="1"/>
        <v>10.5</v>
      </c>
      <c r="AL60" s="72">
        <f t="shared" si="0"/>
        <v>12.065000000000001</v>
      </c>
      <c r="AM60" s="72"/>
      <c r="AN60" s="75"/>
      <c r="AO60" s="76"/>
      <c r="AT60" s="110"/>
      <c r="AU60" s="111"/>
      <c r="AV60" s="110"/>
      <c r="AW60" s="110"/>
      <c r="AX60" s="115"/>
      <c r="BE60" s="115"/>
    </row>
    <row r="61" spans="1:57" s="104" customFormat="1" ht="6">
      <c r="A61" s="58">
        <v>56</v>
      </c>
      <c r="B61" s="59">
        <v>401806957</v>
      </c>
      <c r="C61" s="60" t="s">
        <v>141</v>
      </c>
      <c r="D61" s="61"/>
      <c r="E61" s="62" t="s">
        <v>27</v>
      </c>
      <c r="F61" s="63"/>
      <c r="G61" s="63"/>
      <c r="H61" s="64" t="s">
        <v>28</v>
      </c>
      <c r="I61" s="63" t="s">
        <v>35</v>
      </c>
      <c r="J61" s="63" t="s">
        <v>29</v>
      </c>
      <c r="K61" s="63" t="s">
        <v>129</v>
      </c>
      <c r="L61" s="63"/>
      <c r="M61" s="63">
        <v>8</v>
      </c>
      <c r="N61" s="63" t="s">
        <v>29</v>
      </c>
      <c r="O61" s="63"/>
      <c r="P61" s="63"/>
      <c r="Q61" s="65"/>
      <c r="R61" s="65"/>
      <c r="S61" s="63"/>
      <c r="T61" s="66"/>
      <c r="U61" s="66"/>
      <c r="V61" s="66"/>
      <c r="W61" s="67"/>
      <c r="X61" s="63"/>
      <c r="Y61" s="63"/>
      <c r="Z61" s="63"/>
      <c r="AA61" s="63"/>
      <c r="AB61" s="63"/>
      <c r="AC61" s="68"/>
      <c r="AD61" s="69"/>
      <c r="AE61" s="70"/>
      <c r="AF61" s="71"/>
      <c r="AG61" s="72">
        <v>0.3</v>
      </c>
      <c r="AH61" s="73">
        <v>0</v>
      </c>
      <c r="AI61" s="74">
        <v>0</v>
      </c>
      <c r="AJ61" s="70" t="s">
        <v>29</v>
      </c>
      <c r="AK61" s="73">
        <f t="shared" si="1"/>
        <v>0</v>
      </c>
      <c r="AL61" s="72" t="e">
        <f t="shared" si="0"/>
        <v>#VALUE!</v>
      </c>
      <c r="AM61" s="72"/>
      <c r="AN61" s="75"/>
      <c r="AO61" s="76"/>
      <c r="AT61" s="110"/>
      <c r="AU61" s="111"/>
      <c r="AV61" s="110"/>
      <c r="AW61" s="110"/>
      <c r="AX61" s="115"/>
      <c r="BE61" s="115"/>
    </row>
    <row r="62" spans="1:57" s="104" customFormat="1" ht="6">
      <c r="A62" s="58">
        <v>146</v>
      </c>
      <c r="B62" s="59">
        <v>401805986</v>
      </c>
      <c r="C62" s="60" t="s">
        <v>142</v>
      </c>
      <c r="D62" s="61">
        <v>11.25</v>
      </c>
      <c r="E62" s="62" t="s">
        <v>58</v>
      </c>
      <c r="F62" s="63"/>
      <c r="G62" s="63">
        <v>90</v>
      </c>
      <c r="H62" s="64" t="s">
        <v>28</v>
      </c>
      <c r="I62" s="63" t="s">
        <v>35</v>
      </c>
      <c r="J62" s="63" t="s">
        <v>36</v>
      </c>
      <c r="K62" s="63"/>
      <c r="L62" s="63">
        <v>1</v>
      </c>
      <c r="M62" s="63">
        <v>8</v>
      </c>
      <c r="N62" s="63" t="s">
        <v>37</v>
      </c>
      <c r="O62" s="63"/>
      <c r="P62" s="63"/>
      <c r="Q62" s="65"/>
      <c r="R62" s="65" t="s">
        <v>39</v>
      </c>
      <c r="S62" s="63"/>
      <c r="T62" s="66"/>
      <c r="U62" s="66"/>
      <c r="V62" s="66"/>
      <c r="W62" s="67"/>
      <c r="X62" s="63"/>
      <c r="Y62" s="63"/>
      <c r="Z62" s="63"/>
      <c r="AA62" s="63"/>
      <c r="AB62" s="63"/>
      <c r="AC62" s="68"/>
      <c r="AD62" s="69"/>
      <c r="AE62" s="70"/>
      <c r="AF62" s="71"/>
      <c r="AG62" s="72">
        <v>0.85</v>
      </c>
      <c r="AH62" s="73">
        <v>0.8</v>
      </c>
      <c r="AI62" s="74">
        <v>0</v>
      </c>
      <c r="AJ62" s="70">
        <v>8</v>
      </c>
      <c r="AK62" s="73">
        <f t="shared" si="1"/>
        <v>11.25</v>
      </c>
      <c r="AL62" s="72">
        <f t="shared" si="0"/>
        <v>10.4</v>
      </c>
      <c r="AM62" s="72"/>
      <c r="AN62" s="75"/>
      <c r="AO62" s="76"/>
      <c r="AT62" s="110"/>
      <c r="AU62" s="111"/>
      <c r="AV62" s="110"/>
      <c r="AW62" s="113"/>
      <c r="AX62" s="115"/>
      <c r="BE62" s="115"/>
    </row>
    <row r="63" spans="1:57" s="104" customFormat="1" ht="6">
      <c r="A63" s="58">
        <v>57</v>
      </c>
      <c r="B63" s="59">
        <v>401805680</v>
      </c>
      <c r="C63" s="60" t="s">
        <v>143</v>
      </c>
      <c r="D63" s="61">
        <v>17.75</v>
      </c>
      <c r="E63" s="62" t="s">
        <v>27</v>
      </c>
      <c r="F63" s="63" t="s">
        <v>81</v>
      </c>
      <c r="G63" s="63"/>
      <c r="H63" s="64" t="s">
        <v>34</v>
      </c>
      <c r="I63" s="63" t="s">
        <v>35</v>
      </c>
      <c r="J63" s="63" t="s">
        <v>82</v>
      </c>
      <c r="K63" s="63">
        <v>24</v>
      </c>
      <c r="L63" s="63">
        <v>1</v>
      </c>
      <c r="M63" s="63">
        <v>8</v>
      </c>
      <c r="N63" s="63" t="s">
        <v>37</v>
      </c>
      <c r="O63" s="63"/>
      <c r="P63" s="63">
        <v>29</v>
      </c>
      <c r="Q63" s="65"/>
      <c r="R63" s="65" t="s">
        <v>39</v>
      </c>
      <c r="S63" s="63"/>
      <c r="T63" s="66"/>
      <c r="U63" s="66"/>
      <c r="V63" s="66"/>
      <c r="W63" s="67"/>
      <c r="X63" s="63"/>
      <c r="Y63" s="63"/>
      <c r="Z63" s="63"/>
      <c r="AA63" s="63"/>
      <c r="AB63" s="63"/>
      <c r="AC63" s="68"/>
      <c r="AD63" s="69"/>
      <c r="AE63" s="70"/>
      <c r="AF63" s="71"/>
      <c r="AG63" s="72">
        <v>1</v>
      </c>
      <c r="AH63" s="73">
        <v>0.3</v>
      </c>
      <c r="AI63" s="74">
        <v>0</v>
      </c>
      <c r="AJ63" s="70">
        <v>8.5</v>
      </c>
      <c r="AK63" s="73">
        <f t="shared" si="1"/>
        <v>17.75</v>
      </c>
      <c r="AL63" s="72">
        <f t="shared" si="0"/>
        <v>14.075000000000001</v>
      </c>
      <c r="AM63" s="72"/>
      <c r="AN63" s="75"/>
      <c r="AO63" s="76"/>
      <c r="AT63" s="110"/>
      <c r="AU63" s="111"/>
      <c r="AV63" s="110"/>
      <c r="AW63" s="113"/>
      <c r="AX63" s="115"/>
      <c r="BE63" s="115"/>
    </row>
    <row r="64" spans="1:57" s="104" customFormat="1" ht="6">
      <c r="A64" s="58">
        <v>102</v>
      </c>
      <c r="B64" s="59">
        <v>401805912</v>
      </c>
      <c r="C64" s="60" t="s">
        <v>144</v>
      </c>
      <c r="D64" s="61">
        <v>20</v>
      </c>
      <c r="E64" s="62" t="s">
        <v>33</v>
      </c>
      <c r="F64" s="63" t="s">
        <v>81</v>
      </c>
      <c r="G64" s="63"/>
      <c r="H64" s="64" t="s">
        <v>34</v>
      </c>
      <c r="I64" s="63"/>
      <c r="J64" s="63" t="s">
        <v>82</v>
      </c>
      <c r="K64" s="63">
        <v>24</v>
      </c>
      <c r="L64" s="63">
        <v>1</v>
      </c>
      <c r="M64" s="63">
        <v>8</v>
      </c>
      <c r="N64" s="63" t="s">
        <v>37</v>
      </c>
      <c r="O64" s="63" t="s">
        <v>38</v>
      </c>
      <c r="P64" s="63"/>
      <c r="Q64" s="65">
        <v>13</v>
      </c>
      <c r="R64" s="65" t="s">
        <v>39</v>
      </c>
      <c r="S64" s="63"/>
      <c r="T64" s="66"/>
      <c r="U64" s="66"/>
      <c r="V64" s="66"/>
      <c r="W64" s="67"/>
      <c r="X64" s="63"/>
      <c r="Y64" s="63"/>
      <c r="Z64" s="63"/>
      <c r="AA64" s="63"/>
      <c r="AB64" s="63"/>
      <c r="AC64" s="68"/>
      <c r="AD64" s="69"/>
      <c r="AE64" s="70"/>
      <c r="AF64" s="71">
        <v>9.1</v>
      </c>
      <c r="AG64" s="72">
        <v>1</v>
      </c>
      <c r="AH64" s="73">
        <v>1</v>
      </c>
      <c r="AI64" s="74">
        <v>0.90999999999999992</v>
      </c>
      <c r="AJ64" s="70">
        <v>18.75</v>
      </c>
      <c r="AK64" s="73">
        <f t="shared" si="1"/>
        <v>20</v>
      </c>
      <c r="AL64" s="72">
        <f t="shared" si="0"/>
        <v>19.5975</v>
      </c>
      <c r="AM64" s="72"/>
      <c r="AN64" s="75"/>
      <c r="AO64" s="76"/>
      <c r="AT64" s="110"/>
      <c r="AU64" s="111"/>
      <c r="AV64" s="110"/>
      <c r="AW64" s="113"/>
      <c r="AX64" s="115"/>
      <c r="BE64" s="115"/>
    </row>
    <row r="65" spans="1:57" s="104" customFormat="1" ht="6">
      <c r="A65" s="58">
        <v>147</v>
      </c>
      <c r="B65" s="59">
        <v>401811116</v>
      </c>
      <c r="C65" s="60" t="s">
        <v>145</v>
      </c>
      <c r="D65" s="61">
        <v>18.5</v>
      </c>
      <c r="E65" s="62" t="s">
        <v>58</v>
      </c>
      <c r="F65" s="63"/>
      <c r="G65" s="63">
        <v>100</v>
      </c>
      <c r="H65" s="64" t="s">
        <v>34</v>
      </c>
      <c r="I65" s="63" t="s">
        <v>35</v>
      </c>
      <c r="J65" s="63" t="s">
        <v>36</v>
      </c>
      <c r="K65" s="63">
        <v>24</v>
      </c>
      <c r="L65" s="63">
        <v>1</v>
      </c>
      <c r="M65" s="63">
        <v>8</v>
      </c>
      <c r="N65" s="63" t="s">
        <v>37</v>
      </c>
      <c r="O65" s="63" t="s">
        <v>38</v>
      </c>
      <c r="P65" s="63"/>
      <c r="Q65" s="65">
        <v>13</v>
      </c>
      <c r="R65" s="65" t="s">
        <v>39</v>
      </c>
      <c r="S65" s="63"/>
      <c r="T65" s="66"/>
      <c r="U65" s="66"/>
      <c r="V65" s="66"/>
      <c r="W65" s="67"/>
      <c r="X65" s="63"/>
      <c r="Y65" s="63"/>
      <c r="Z65" s="63"/>
      <c r="AA65" s="63"/>
      <c r="AB65" s="63"/>
      <c r="AC65" s="68"/>
      <c r="AD65" s="69"/>
      <c r="AE65" s="70"/>
      <c r="AF65" s="71"/>
      <c r="AG65" s="72">
        <v>1</v>
      </c>
      <c r="AH65" s="73">
        <v>1</v>
      </c>
      <c r="AI65" s="74">
        <v>1</v>
      </c>
      <c r="AJ65" s="70">
        <v>18.75</v>
      </c>
      <c r="AK65" s="73">
        <f t="shared" si="1"/>
        <v>18.5</v>
      </c>
      <c r="AL65" s="72">
        <f t="shared" si="0"/>
        <v>18.787500000000001</v>
      </c>
      <c r="AM65" s="72"/>
      <c r="AN65" s="75"/>
      <c r="AO65" s="76"/>
      <c r="AT65" s="110"/>
      <c r="AU65" s="111"/>
      <c r="AV65" s="110"/>
      <c r="AW65" s="113"/>
      <c r="AX65" s="115"/>
      <c r="BE65" s="115"/>
    </row>
    <row r="66" spans="1:57" s="104" customFormat="1" ht="6">
      <c r="A66" s="58">
        <v>58</v>
      </c>
      <c r="B66" s="59">
        <v>401808152</v>
      </c>
      <c r="C66" s="60" t="s">
        <v>146</v>
      </c>
      <c r="D66" s="61"/>
      <c r="E66" s="62" t="s">
        <v>27</v>
      </c>
      <c r="F66" s="63"/>
      <c r="G66" s="63">
        <v>100</v>
      </c>
      <c r="H66" s="64" t="s">
        <v>34</v>
      </c>
      <c r="I66" s="63" t="s">
        <v>35</v>
      </c>
      <c r="J66" s="63" t="s">
        <v>36</v>
      </c>
      <c r="K66" s="63">
        <v>24</v>
      </c>
      <c r="L66" s="63"/>
      <c r="M66" s="63"/>
      <c r="N66" s="63" t="s">
        <v>29</v>
      </c>
      <c r="O66" s="63"/>
      <c r="P66" s="63">
        <v>29</v>
      </c>
      <c r="Q66" s="65"/>
      <c r="R66" s="65"/>
      <c r="S66" s="63"/>
      <c r="T66" s="66"/>
      <c r="U66" s="66"/>
      <c r="V66" s="66"/>
      <c r="W66" s="67"/>
      <c r="X66" s="63"/>
      <c r="Y66" s="63"/>
      <c r="Z66" s="63"/>
      <c r="AA66" s="63"/>
      <c r="AB66" s="63"/>
      <c r="AC66" s="68"/>
      <c r="AD66" s="69"/>
      <c r="AE66" s="70"/>
      <c r="AF66" s="71"/>
      <c r="AG66" s="72">
        <v>0.8</v>
      </c>
      <c r="AH66" s="73" t="e">
        <v>#N/A</v>
      </c>
      <c r="AI66" s="74">
        <v>0</v>
      </c>
      <c r="AJ66" s="70" t="s">
        <v>29</v>
      </c>
      <c r="AK66" s="73">
        <f t="shared" si="1"/>
        <v>0</v>
      </c>
      <c r="AL66" s="72" t="e">
        <f t="shared" si="0"/>
        <v>#VALUE!</v>
      </c>
      <c r="AM66" s="72"/>
      <c r="AN66" s="75"/>
      <c r="AO66" s="76"/>
      <c r="AT66" s="110"/>
      <c r="AU66" s="111"/>
      <c r="AV66" s="110"/>
      <c r="AW66" s="113"/>
      <c r="AX66" s="115"/>
      <c r="BE66" s="115"/>
    </row>
    <row r="67" spans="1:57" s="104" customFormat="1" ht="6">
      <c r="A67" s="58">
        <v>103</v>
      </c>
      <c r="B67" s="59">
        <v>401806731</v>
      </c>
      <c r="C67" s="60" t="s">
        <v>147</v>
      </c>
      <c r="D67" s="61">
        <v>19</v>
      </c>
      <c r="E67" s="62" t="s">
        <v>33</v>
      </c>
      <c r="F67" s="63"/>
      <c r="G67" s="63">
        <v>100</v>
      </c>
      <c r="H67" s="64" t="s">
        <v>28</v>
      </c>
      <c r="I67" s="63" t="s">
        <v>35</v>
      </c>
      <c r="J67" s="63" t="s">
        <v>36</v>
      </c>
      <c r="K67" s="63">
        <v>24</v>
      </c>
      <c r="L67" s="63">
        <v>1</v>
      </c>
      <c r="M67" s="63">
        <v>8</v>
      </c>
      <c r="N67" s="63" t="s">
        <v>37</v>
      </c>
      <c r="O67" s="63" t="s">
        <v>38</v>
      </c>
      <c r="P67" s="63"/>
      <c r="Q67" s="65">
        <v>13</v>
      </c>
      <c r="R67" s="65" t="s">
        <v>39</v>
      </c>
      <c r="S67" s="63">
        <v>4</v>
      </c>
      <c r="T67" s="66"/>
      <c r="U67" s="66"/>
      <c r="V67" s="66"/>
      <c r="W67" s="67"/>
      <c r="X67" s="63"/>
      <c r="Y67" s="63"/>
      <c r="Z67" s="63"/>
      <c r="AA67" s="63"/>
      <c r="AB67" s="63"/>
      <c r="AC67" s="68"/>
      <c r="AD67" s="69"/>
      <c r="AE67" s="70"/>
      <c r="AF67" s="71"/>
      <c r="AG67" s="72">
        <v>1</v>
      </c>
      <c r="AH67" s="73">
        <v>1</v>
      </c>
      <c r="AI67" s="74">
        <v>0.8</v>
      </c>
      <c r="AJ67" s="70">
        <v>11.75</v>
      </c>
      <c r="AK67" s="73">
        <f t="shared" si="1"/>
        <v>19</v>
      </c>
      <c r="AL67" s="72">
        <f t="shared" si="0"/>
        <v>17.137500000000003</v>
      </c>
      <c r="AM67" s="72"/>
      <c r="AN67" s="75"/>
      <c r="AO67" s="76"/>
      <c r="AT67" s="110"/>
      <c r="AU67" s="111"/>
      <c r="AV67" s="110"/>
      <c r="AW67" s="110"/>
      <c r="AX67" s="115"/>
      <c r="BE67" s="115"/>
    </row>
    <row r="68" spans="1:57" s="104" customFormat="1" ht="6">
      <c r="A68" s="58">
        <v>59</v>
      </c>
      <c r="B68" s="59">
        <v>401809365</v>
      </c>
      <c r="C68" s="60" t="s">
        <v>148</v>
      </c>
      <c r="D68" s="61">
        <v>10.75</v>
      </c>
      <c r="E68" s="62" t="s">
        <v>27</v>
      </c>
      <c r="F68" s="63"/>
      <c r="G68" s="63">
        <v>100</v>
      </c>
      <c r="H68" s="64" t="s">
        <v>34</v>
      </c>
      <c r="I68" s="63" t="s">
        <v>35</v>
      </c>
      <c r="J68" s="63" t="s">
        <v>36</v>
      </c>
      <c r="K68" s="63">
        <v>24</v>
      </c>
      <c r="L68" s="63">
        <v>1</v>
      </c>
      <c r="M68" s="63">
        <v>8</v>
      </c>
      <c r="N68" s="63" t="s">
        <v>37</v>
      </c>
      <c r="O68" s="63" t="s">
        <v>38</v>
      </c>
      <c r="P68" s="63"/>
      <c r="Q68" s="65">
        <v>13</v>
      </c>
      <c r="R68" s="65" t="s">
        <v>73</v>
      </c>
      <c r="S68" s="63"/>
      <c r="T68" s="66"/>
      <c r="U68" s="66"/>
      <c r="V68" s="66"/>
      <c r="W68" s="67"/>
      <c r="X68" s="63"/>
      <c r="Y68" s="63"/>
      <c r="Z68" s="63"/>
      <c r="AA68" s="63"/>
      <c r="AB68" s="63"/>
      <c r="AC68" s="68"/>
      <c r="AD68" s="69"/>
      <c r="AE68" s="70"/>
      <c r="AF68" s="71"/>
      <c r="AG68" s="72">
        <v>1</v>
      </c>
      <c r="AH68" s="73">
        <v>1</v>
      </c>
      <c r="AI68" s="74">
        <v>0.92</v>
      </c>
      <c r="AJ68" s="70">
        <v>7</v>
      </c>
      <c r="AK68" s="73">
        <f t="shared" si="1"/>
        <v>10.75</v>
      </c>
      <c r="AL68" s="72">
        <f t="shared" ref="AL68:AL131" si="2">IF(AK68=0,"",AK68*12/20)+(AJ68*5/20)+AI68+AH68+AG68</f>
        <v>11.12</v>
      </c>
      <c r="AM68" s="72"/>
      <c r="AN68" s="75"/>
      <c r="AO68" s="76"/>
      <c r="AT68" s="110"/>
      <c r="AU68" s="111"/>
      <c r="AV68" s="110"/>
      <c r="AW68" s="113"/>
      <c r="AX68" s="115"/>
      <c r="BE68" s="115"/>
    </row>
    <row r="69" spans="1:57" s="104" customFormat="1" ht="6">
      <c r="A69" s="58">
        <v>104</v>
      </c>
      <c r="B69" s="83">
        <v>401811390</v>
      </c>
      <c r="C69" s="84" t="s">
        <v>149</v>
      </c>
      <c r="D69" s="61"/>
      <c r="E69" s="85" t="s">
        <v>33</v>
      </c>
      <c r="F69" s="86"/>
      <c r="G69" s="86"/>
      <c r="H69" s="87" t="s">
        <v>28</v>
      </c>
      <c r="I69" s="86"/>
      <c r="J69" s="86" t="s">
        <v>29</v>
      </c>
      <c r="K69" s="86"/>
      <c r="L69" s="63"/>
      <c r="M69" s="63"/>
      <c r="N69" s="63" t="s">
        <v>29</v>
      </c>
      <c r="O69" s="63"/>
      <c r="P69" s="63"/>
      <c r="Q69" s="88"/>
      <c r="R69" s="88"/>
      <c r="S69" s="63"/>
      <c r="T69" s="66"/>
      <c r="U69" s="66"/>
      <c r="V69" s="66"/>
      <c r="W69" s="67"/>
      <c r="X69" s="63"/>
      <c r="Y69" s="63"/>
      <c r="Z69" s="63"/>
      <c r="AA69" s="63"/>
      <c r="AB69" s="86"/>
      <c r="AC69" s="68"/>
      <c r="AD69" s="69"/>
      <c r="AE69" s="70"/>
      <c r="AF69" s="89"/>
      <c r="AG69" s="72"/>
      <c r="AH69" s="73" t="e">
        <v>#N/A</v>
      </c>
      <c r="AI69" s="74">
        <v>0</v>
      </c>
      <c r="AJ69" s="70" t="s">
        <v>29</v>
      </c>
      <c r="AK69" s="73">
        <f t="shared" ref="AK69:AK132" si="3">D69</f>
        <v>0</v>
      </c>
      <c r="AL69" s="72" t="e">
        <f t="shared" si="2"/>
        <v>#VALUE!</v>
      </c>
      <c r="AM69" s="72"/>
      <c r="AN69" s="75"/>
      <c r="AO69" s="90"/>
      <c r="AT69" s="110"/>
      <c r="AU69" s="111"/>
      <c r="AV69" s="110"/>
      <c r="AW69" s="113"/>
      <c r="AX69" s="115"/>
      <c r="BE69" s="115"/>
    </row>
    <row r="70" spans="1:57" s="104" customFormat="1" ht="6">
      <c r="A70" s="58">
        <v>19</v>
      </c>
      <c r="B70" s="59">
        <v>401810274</v>
      </c>
      <c r="C70" s="60" t="s">
        <v>150</v>
      </c>
      <c r="D70" s="61">
        <v>19.25</v>
      </c>
      <c r="E70" s="62" t="s">
        <v>42</v>
      </c>
      <c r="F70" s="63"/>
      <c r="G70" s="63">
        <v>100</v>
      </c>
      <c r="H70" s="64" t="s">
        <v>34</v>
      </c>
      <c r="I70" s="63" t="s">
        <v>35</v>
      </c>
      <c r="J70" s="63" t="s">
        <v>36</v>
      </c>
      <c r="K70" s="63">
        <v>24</v>
      </c>
      <c r="L70" s="63">
        <v>1</v>
      </c>
      <c r="M70" s="63">
        <v>8</v>
      </c>
      <c r="N70" s="63" t="s">
        <v>37</v>
      </c>
      <c r="O70" s="63" t="s">
        <v>38</v>
      </c>
      <c r="P70" s="63"/>
      <c r="Q70" s="65">
        <v>13</v>
      </c>
      <c r="R70" s="65" t="s">
        <v>39</v>
      </c>
      <c r="S70" s="63">
        <v>4</v>
      </c>
      <c r="T70" s="66"/>
      <c r="U70" s="66"/>
      <c r="V70" s="66"/>
      <c r="W70" s="67"/>
      <c r="X70" s="63"/>
      <c r="Y70" s="63"/>
      <c r="Z70" s="63"/>
      <c r="AA70" s="63"/>
      <c r="AB70" s="63"/>
      <c r="AC70" s="68"/>
      <c r="AD70" s="69"/>
      <c r="AE70" s="70"/>
      <c r="AF70" s="71">
        <v>10</v>
      </c>
      <c r="AG70" s="72">
        <v>1</v>
      </c>
      <c r="AH70" s="73">
        <v>1</v>
      </c>
      <c r="AI70" s="74">
        <v>1</v>
      </c>
      <c r="AJ70" s="70">
        <v>20</v>
      </c>
      <c r="AK70" s="73">
        <f t="shared" si="3"/>
        <v>19.25</v>
      </c>
      <c r="AL70" s="72">
        <f t="shared" si="2"/>
        <v>19.55</v>
      </c>
      <c r="AM70" s="72"/>
      <c r="AN70" s="75"/>
      <c r="AO70" s="76"/>
      <c r="AT70" s="110"/>
      <c r="AU70" s="111"/>
      <c r="AV70" s="110"/>
      <c r="AW70" s="110"/>
      <c r="AX70" s="115"/>
      <c r="BE70" s="115"/>
    </row>
    <row r="71" spans="1:57" s="104" customFormat="1" ht="6">
      <c r="A71" s="58">
        <v>148</v>
      </c>
      <c r="B71" s="59">
        <v>401808747</v>
      </c>
      <c r="C71" s="60" t="s">
        <v>151</v>
      </c>
      <c r="D71" s="61"/>
      <c r="E71" s="62" t="s">
        <v>58</v>
      </c>
      <c r="F71" s="63"/>
      <c r="G71" s="63"/>
      <c r="H71" s="64" t="s">
        <v>28</v>
      </c>
      <c r="I71" s="63"/>
      <c r="J71" s="63" t="s">
        <v>29</v>
      </c>
      <c r="K71" s="63"/>
      <c r="L71" s="63"/>
      <c r="M71" s="63"/>
      <c r="N71" s="63" t="s">
        <v>29</v>
      </c>
      <c r="O71" s="63"/>
      <c r="P71" s="63"/>
      <c r="Q71" s="65"/>
      <c r="R71" s="65"/>
      <c r="S71" s="63"/>
      <c r="T71" s="66"/>
      <c r="U71" s="66"/>
      <c r="V71" s="66"/>
      <c r="W71" s="67"/>
      <c r="X71" s="63"/>
      <c r="Y71" s="63"/>
      <c r="Z71" s="63"/>
      <c r="AA71" s="63"/>
      <c r="AB71" s="63"/>
      <c r="AC71" s="68"/>
      <c r="AD71" s="69"/>
      <c r="AE71" s="70"/>
      <c r="AF71" s="71"/>
      <c r="AG71" s="72"/>
      <c r="AH71" s="73" t="e">
        <v>#N/A</v>
      </c>
      <c r="AI71" s="74">
        <v>0</v>
      </c>
      <c r="AJ71" s="70" t="s">
        <v>29</v>
      </c>
      <c r="AK71" s="73">
        <f t="shared" si="3"/>
        <v>0</v>
      </c>
      <c r="AL71" s="72" t="e">
        <f t="shared" si="2"/>
        <v>#VALUE!</v>
      </c>
      <c r="AM71" s="72"/>
      <c r="AN71" s="75"/>
      <c r="AO71" s="76"/>
      <c r="AT71" s="110"/>
      <c r="AU71" s="111"/>
      <c r="AV71" s="110"/>
      <c r="AW71" s="113"/>
      <c r="AX71" s="115"/>
      <c r="BE71" s="115"/>
    </row>
    <row r="72" spans="1:57" s="104" customFormat="1" ht="6">
      <c r="A72" s="58">
        <v>20</v>
      </c>
      <c r="B72" s="59">
        <v>401811204</v>
      </c>
      <c r="C72" s="60" t="s">
        <v>152</v>
      </c>
      <c r="D72" s="61">
        <v>19</v>
      </c>
      <c r="E72" s="62" t="s">
        <v>42</v>
      </c>
      <c r="F72" s="63"/>
      <c r="G72" s="63"/>
      <c r="H72" s="64" t="s">
        <v>153</v>
      </c>
      <c r="I72" s="63" t="s">
        <v>29</v>
      </c>
      <c r="J72" s="63" t="s">
        <v>29</v>
      </c>
      <c r="K72" s="63"/>
      <c r="L72" s="63"/>
      <c r="M72" s="63"/>
      <c r="N72" s="63" t="s">
        <v>29</v>
      </c>
      <c r="O72" s="63" t="s">
        <v>154</v>
      </c>
      <c r="P72" s="63"/>
      <c r="Q72" s="65" t="s">
        <v>155</v>
      </c>
      <c r="R72" s="65" t="s">
        <v>156</v>
      </c>
      <c r="S72" s="63"/>
      <c r="T72" s="66"/>
      <c r="U72" s="66"/>
      <c r="V72" s="66"/>
      <c r="W72" s="67"/>
      <c r="X72" s="63"/>
      <c r="Y72" s="63"/>
      <c r="Z72" s="63"/>
      <c r="AA72" s="63"/>
      <c r="AB72" s="63"/>
      <c r="AC72" s="68"/>
      <c r="AD72" s="69"/>
      <c r="AE72" s="70"/>
      <c r="AF72" s="71"/>
      <c r="AG72" s="72">
        <v>0.4</v>
      </c>
      <c r="AH72" s="73">
        <v>0.98</v>
      </c>
      <c r="AI72" s="74">
        <v>0.99</v>
      </c>
      <c r="AJ72" s="70">
        <v>16.25</v>
      </c>
      <c r="AK72" s="73">
        <f t="shared" si="3"/>
        <v>19</v>
      </c>
      <c r="AL72" s="72">
        <f t="shared" si="2"/>
        <v>17.8325</v>
      </c>
      <c r="AM72" s="72"/>
      <c r="AN72" s="75"/>
      <c r="AO72" s="76"/>
      <c r="AT72" s="110"/>
      <c r="AU72" s="111"/>
      <c r="AV72" s="110"/>
      <c r="AW72" s="113"/>
      <c r="AX72" s="115"/>
      <c r="BE72" s="115"/>
    </row>
    <row r="73" spans="1:57" s="104" customFormat="1" ht="6">
      <c r="A73" s="58">
        <v>60</v>
      </c>
      <c r="B73" s="59">
        <v>401808490</v>
      </c>
      <c r="C73" s="60" t="s">
        <v>157</v>
      </c>
      <c r="D73" s="61">
        <v>7.5</v>
      </c>
      <c r="E73" s="62" t="s">
        <v>27</v>
      </c>
      <c r="F73" s="63"/>
      <c r="G73" s="63">
        <v>100</v>
      </c>
      <c r="H73" s="64" t="s">
        <v>28</v>
      </c>
      <c r="I73" s="63"/>
      <c r="J73" s="63" t="s">
        <v>36</v>
      </c>
      <c r="K73" s="63">
        <v>24</v>
      </c>
      <c r="L73" s="63">
        <v>1</v>
      </c>
      <c r="M73" s="63">
        <v>8</v>
      </c>
      <c r="N73" s="63" t="s">
        <v>37</v>
      </c>
      <c r="O73" s="63" t="s">
        <v>38</v>
      </c>
      <c r="P73" s="63"/>
      <c r="Q73" s="65">
        <v>13</v>
      </c>
      <c r="R73" s="65" t="s">
        <v>39</v>
      </c>
      <c r="S73" s="63">
        <v>4</v>
      </c>
      <c r="T73" s="66"/>
      <c r="U73" s="66"/>
      <c r="V73" s="66"/>
      <c r="W73" s="67"/>
      <c r="X73" s="63"/>
      <c r="Y73" s="63"/>
      <c r="Z73" s="63"/>
      <c r="AA73" s="63"/>
      <c r="AB73" s="63"/>
      <c r="AC73" s="68"/>
      <c r="AD73" s="69"/>
      <c r="AE73" s="70"/>
      <c r="AF73" s="71"/>
      <c r="AG73" s="72">
        <v>0.9</v>
      </c>
      <c r="AH73" s="73">
        <v>1</v>
      </c>
      <c r="AI73" s="74">
        <v>0</v>
      </c>
      <c r="AJ73" s="70">
        <v>17.25</v>
      </c>
      <c r="AK73" s="73">
        <f t="shared" si="3"/>
        <v>7.5</v>
      </c>
      <c r="AL73" s="72">
        <f t="shared" si="2"/>
        <v>10.7125</v>
      </c>
      <c r="AM73" s="72"/>
      <c r="AN73" s="75"/>
      <c r="AO73" s="76"/>
      <c r="AT73" s="110"/>
      <c r="AU73" s="111"/>
      <c r="AV73" s="110"/>
      <c r="AW73" s="110"/>
      <c r="AX73" s="115"/>
      <c r="BE73" s="115"/>
    </row>
    <row r="74" spans="1:57" s="104" customFormat="1" ht="6">
      <c r="A74" s="58">
        <v>149</v>
      </c>
      <c r="B74" s="59">
        <v>401805945</v>
      </c>
      <c r="C74" s="60" t="s">
        <v>158</v>
      </c>
      <c r="D74" s="61">
        <v>19.75</v>
      </c>
      <c r="E74" s="62" t="s">
        <v>58</v>
      </c>
      <c r="F74" s="63"/>
      <c r="G74" s="63">
        <v>100</v>
      </c>
      <c r="H74" s="64" t="s">
        <v>34</v>
      </c>
      <c r="I74" s="63" t="s">
        <v>35</v>
      </c>
      <c r="J74" s="63" t="s">
        <v>36</v>
      </c>
      <c r="K74" s="63">
        <v>24</v>
      </c>
      <c r="L74" s="63">
        <v>1</v>
      </c>
      <c r="M74" s="63">
        <v>8</v>
      </c>
      <c r="N74" s="63" t="s">
        <v>37</v>
      </c>
      <c r="O74" s="63" t="s">
        <v>38</v>
      </c>
      <c r="P74" s="63"/>
      <c r="Q74" s="65">
        <v>13</v>
      </c>
      <c r="R74" s="65" t="s">
        <v>39</v>
      </c>
      <c r="S74" s="63"/>
      <c r="T74" s="66"/>
      <c r="U74" s="66"/>
      <c r="V74" s="66"/>
      <c r="W74" s="67"/>
      <c r="X74" s="63"/>
      <c r="Y74" s="63"/>
      <c r="Z74" s="63"/>
      <c r="AA74" s="63"/>
      <c r="AB74" s="63"/>
      <c r="AC74" s="68"/>
      <c r="AD74" s="69"/>
      <c r="AE74" s="70"/>
      <c r="AF74" s="71"/>
      <c r="AG74" s="72">
        <v>1</v>
      </c>
      <c r="AH74" s="73">
        <v>1</v>
      </c>
      <c r="AI74" s="74">
        <v>0</v>
      </c>
      <c r="AJ74" s="70">
        <v>19</v>
      </c>
      <c r="AK74" s="73">
        <f t="shared" si="3"/>
        <v>19.75</v>
      </c>
      <c r="AL74" s="72">
        <f t="shared" si="2"/>
        <v>18.600000000000001</v>
      </c>
      <c r="AM74" s="72"/>
      <c r="AN74" s="75"/>
      <c r="AO74" s="76"/>
      <c r="AT74" s="110"/>
      <c r="AU74" s="111"/>
      <c r="AV74" s="110"/>
      <c r="AW74" s="110"/>
      <c r="AX74" s="115"/>
      <c r="BE74" s="115"/>
    </row>
    <row r="75" spans="1:57" s="104" customFormat="1" ht="6">
      <c r="A75" s="58">
        <v>105</v>
      </c>
      <c r="B75" s="59">
        <v>401809316</v>
      </c>
      <c r="C75" s="60" t="s">
        <v>159</v>
      </c>
      <c r="D75" s="61"/>
      <c r="E75" s="62" t="s">
        <v>33</v>
      </c>
      <c r="F75" s="63"/>
      <c r="G75" s="63"/>
      <c r="H75" s="64" t="s">
        <v>28</v>
      </c>
      <c r="I75" s="63"/>
      <c r="J75" s="63" t="s">
        <v>29</v>
      </c>
      <c r="K75" s="63"/>
      <c r="L75" s="63"/>
      <c r="M75" s="63"/>
      <c r="N75" s="63" t="s">
        <v>29</v>
      </c>
      <c r="O75" s="63"/>
      <c r="P75" s="63"/>
      <c r="Q75" s="65"/>
      <c r="R75" s="65"/>
      <c r="S75" s="63"/>
      <c r="T75" s="66"/>
      <c r="U75" s="66"/>
      <c r="V75" s="66"/>
      <c r="W75" s="67"/>
      <c r="X75" s="63"/>
      <c r="Y75" s="63"/>
      <c r="Z75" s="63"/>
      <c r="AA75" s="63"/>
      <c r="AB75" s="63"/>
      <c r="AC75" s="68"/>
      <c r="AD75" s="69"/>
      <c r="AE75" s="70"/>
      <c r="AF75" s="71"/>
      <c r="AG75" s="72"/>
      <c r="AH75" s="73" t="e">
        <v>#N/A</v>
      </c>
      <c r="AI75" s="74">
        <v>0</v>
      </c>
      <c r="AJ75" s="70" t="s">
        <v>29</v>
      </c>
      <c r="AK75" s="73">
        <f t="shared" si="3"/>
        <v>0</v>
      </c>
      <c r="AL75" s="72" t="e">
        <f t="shared" si="2"/>
        <v>#VALUE!</v>
      </c>
      <c r="AM75" s="72"/>
      <c r="AN75" s="75"/>
      <c r="AO75" s="76"/>
      <c r="AT75" s="110"/>
      <c r="AU75" s="111"/>
      <c r="AV75" s="118"/>
      <c r="AW75" s="118"/>
      <c r="AX75" s="115"/>
      <c r="BE75" s="115"/>
    </row>
    <row r="76" spans="1:57" s="104" customFormat="1" ht="6">
      <c r="A76" s="58">
        <v>21</v>
      </c>
      <c r="B76" s="59">
        <v>401806780</v>
      </c>
      <c r="C76" s="60" t="s">
        <v>160</v>
      </c>
      <c r="D76" s="61"/>
      <c r="E76" s="62" t="s">
        <v>42</v>
      </c>
      <c r="F76" s="63"/>
      <c r="G76" s="63"/>
      <c r="H76" s="64" t="s">
        <v>28</v>
      </c>
      <c r="I76" s="63" t="s">
        <v>161</v>
      </c>
      <c r="J76" s="63" t="s">
        <v>29</v>
      </c>
      <c r="K76" s="63"/>
      <c r="L76" s="63"/>
      <c r="M76" s="63"/>
      <c r="N76" s="63" t="s">
        <v>29</v>
      </c>
      <c r="O76" s="63"/>
      <c r="P76" s="63"/>
      <c r="Q76" s="65"/>
      <c r="R76" s="65"/>
      <c r="S76" s="63"/>
      <c r="T76" s="66"/>
      <c r="U76" s="66"/>
      <c r="V76" s="66"/>
      <c r="W76" s="67"/>
      <c r="X76" s="63"/>
      <c r="Y76" s="63"/>
      <c r="Z76" s="63"/>
      <c r="AA76" s="63"/>
      <c r="AB76" s="63"/>
      <c r="AC76" s="68"/>
      <c r="AD76" s="69"/>
      <c r="AE76" s="70"/>
      <c r="AF76" s="71"/>
      <c r="AG76" s="72"/>
      <c r="AH76" s="73" t="e">
        <v>#N/A</v>
      </c>
      <c r="AI76" s="74">
        <v>0</v>
      </c>
      <c r="AJ76" s="70" t="s">
        <v>29</v>
      </c>
      <c r="AK76" s="73">
        <f t="shared" si="3"/>
        <v>0</v>
      </c>
      <c r="AL76" s="72" t="e">
        <f t="shared" si="2"/>
        <v>#VALUE!</v>
      </c>
      <c r="AM76" s="72"/>
      <c r="AN76" s="75"/>
      <c r="AO76" s="76"/>
      <c r="AT76" s="110"/>
      <c r="AU76" s="111"/>
      <c r="AV76" s="118"/>
      <c r="AW76" s="118"/>
      <c r="AX76" s="115"/>
      <c r="BE76" s="115"/>
    </row>
    <row r="77" spans="1:57" s="104" customFormat="1" ht="6">
      <c r="A77" s="58">
        <v>150</v>
      </c>
      <c r="B77" s="59">
        <v>401806932</v>
      </c>
      <c r="C77" s="60" t="s">
        <v>162</v>
      </c>
      <c r="D77" s="61">
        <v>10</v>
      </c>
      <c r="E77" s="62" t="s">
        <v>58</v>
      </c>
      <c r="F77" s="63"/>
      <c r="G77" s="63">
        <v>90</v>
      </c>
      <c r="H77" s="64" t="s">
        <v>28</v>
      </c>
      <c r="I77" s="63" t="s">
        <v>35</v>
      </c>
      <c r="J77" s="63" t="s">
        <v>36</v>
      </c>
      <c r="K77" s="63">
        <v>24</v>
      </c>
      <c r="L77" s="63">
        <v>1</v>
      </c>
      <c r="M77" s="63">
        <v>8</v>
      </c>
      <c r="N77" s="63" t="s">
        <v>37</v>
      </c>
      <c r="O77" s="63" t="s">
        <v>38</v>
      </c>
      <c r="P77" s="63"/>
      <c r="Q77" s="65"/>
      <c r="R77" s="65" t="s">
        <v>39</v>
      </c>
      <c r="S77" s="63"/>
      <c r="T77" s="66"/>
      <c r="U77" s="66"/>
      <c r="V77" s="66"/>
      <c r="W77" s="67"/>
      <c r="X77" s="63"/>
      <c r="Y77" s="63"/>
      <c r="Z77" s="63"/>
      <c r="AA77" s="63"/>
      <c r="AB77" s="63"/>
      <c r="AC77" s="68"/>
      <c r="AD77" s="69"/>
      <c r="AE77" s="70"/>
      <c r="AF77" s="71"/>
      <c r="AG77" s="72">
        <v>1</v>
      </c>
      <c r="AH77" s="73">
        <v>1</v>
      </c>
      <c r="AI77" s="74">
        <v>0.99</v>
      </c>
      <c r="AJ77" s="70">
        <v>4.25</v>
      </c>
      <c r="AK77" s="73">
        <f t="shared" si="3"/>
        <v>10</v>
      </c>
      <c r="AL77" s="72">
        <f t="shared" si="2"/>
        <v>10.0525</v>
      </c>
      <c r="AM77" s="72"/>
      <c r="AN77" s="75"/>
      <c r="AO77" s="76"/>
      <c r="AT77" s="110"/>
      <c r="AU77" s="111"/>
      <c r="AV77" s="118"/>
      <c r="AW77" s="118"/>
      <c r="AX77" s="115"/>
      <c r="BE77" s="115"/>
    </row>
    <row r="78" spans="1:57" s="104" customFormat="1" ht="6">
      <c r="A78" s="58">
        <v>151</v>
      </c>
      <c r="B78" s="59">
        <v>401810112</v>
      </c>
      <c r="C78" s="60" t="s">
        <v>163</v>
      </c>
      <c r="D78" s="61">
        <v>19.75</v>
      </c>
      <c r="E78" s="62" t="s">
        <v>58</v>
      </c>
      <c r="F78" s="63"/>
      <c r="G78" s="63">
        <v>100</v>
      </c>
      <c r="H78" s="64" t="s">
        <v>28</v>
      </c>
      <c r="I78" s="63" t="s">
        <v>35</v>
      </c>
      <c r="J78" s="63" t="s">
        <v>98</v>
      </c>
      <c r="K78" s="63">
        <v>24</v>
      </c>
      <c r="L78" s="63"/>
      <c r="M78" s="63">
        <v>8</v>
      </c>
      <c r="N78" s="63" t="s">
        <v>29</v>
      </c>
      <c r="O78" s="63" t="s">
        <v>38</v>
      </c>
      <c r="P78" s="63"/>
      <c r="Q78" s="65"/>
      <c r="R78" s="65" t="s">
        <v>39</v>
      </c>
      <c r="S78" s="63"/>
      <c r="T78" s="66"/>
      <c r="U78" s="66"/>
      <c r="V78" s="66"/>
      <c r="W78" s="67"/>
      <c r="X78" s="63"/>
      <c r="Y78" s="63"/>
      <c r="Z78" s="63"/>
      <c r="AA78" s="63"/>
      <c r="AB78" s="63"/>
      <c r="AC78" s="68"/>
      <c r="AD78" s="69"/>
      <c r="AE78" s="70"/>
      <c r="AF78" s="71">
        <v>9.9</v>
      </c>
      <c r="AG78" s="72">
        <v>0.85</v>
      </c>
      <c r="AH78" s="73">
        <v>1</v>
      </c>
      <c r="AI78" s="74">
        <v>0.99</v>
      </c>
      <c r="AJ78" s="70">
        <v>14.5</v>
      </c>
      <c r="AK78" s="73">
        <f t="shared" si="3"/>
        <v>19.75</v>
      </c>
      <c r="AL78" s="72">
        <f t="shared" si="2"/>
        <v>18.315000000000001</v>
      </c>
      <c r="AM78" s="72"/>
      <c r="AN78" s="75"/>
      <c r="AO78" s="76"/>
      <c r="AT78" s="110"/>
      <c r="AU78" s="111"/>
      <c r="AV78" s="118"/>
      <c r="AW78" s="118"/>
      <c r="AX78" s="115"/>
      <c r="BE78" s="115"/>
    </row>
    <row r="79" spans="1:57" s="104" customFormat="1" ht="6">
      <c r="A79" s="58">
        <v>22</v>
      </c>
      <c r="B79" s="59">
        <v>401809027</v>
      </c>
      <c r="C79" s="60" t="s">
        <v>164</v>
      </c>
      <c r="D79" s="61">
        <v>19.5</v>
      </c>
      <c r="E79" s="62" t="s">
        <v>42</v>
      </c>
      <c r="F79" s="63"/>
      <c r="G79" s="63">
        <v>60</v>
      </c>
      <c r="H79" s="64" t="s">
        <v>34</v>
      </c>
      <c r="I79" s="63" t="s">
        <v>35</v>
      </c>
      <c r="J79" s="63" t="s">
        <v>36</v>
      </c>
      <c r="K79" s="63">
        <v>24</v>
      </c>
      <c r="L79" s="63">
        <v>1</v>
      </c>
      <c r="M79" s="63">
        <v>8</v>
      </c>
      <c r="N79" s="63" t="s">
        <v>37</v>
      </c>
      <c r="O79" s="63" t="s">
        <v>38</v>
      </c>
      <c r="P79" s="63">
        <v>29</v>
      </c>
      <c r="Q79" s="65">
        <v>12</v>
      </c>
      <c r="R79" s="65" t="s">
        <v>39</v>
      </c>
      <c r="S79" s="63">
        <v>4</v>
      </c>
      <c r="T79" s="66"/>
      <c r="U79" s="66"/>
      <c r="V79" s="66"/>
      <c r="W79" s="67"/>
      <c r="X79" s="63"/>
      <c r="Y79" s="63"/>
      <c r="Z79" s="63"/>
      <c r="AA79" s="63"/>
      <c r="AB79" s="63"/>
      <c r="AC79" s="68"/>
      <c r="AD79" s="69"/>
      <c r="AE79" s="70"/>
      <c r="AF79" s="71"/>
      <c r="AG79" s="72">
        <v>1</v>
      </c>
      <c r="AH79" s="73">
        <v>1</v>
      </c>
      <c r="AI79" s="74">
        <v>0.99</v>
      </c>
      <c r="AJ79" s="70">
        <v>12.5</v>
      </c>
      <c r="AK79" s="73">
        <f t="shared" si="3"/>
        <v>19.5</v>
      </c>
      <c r="AL79" s="72">
        <f t="shared" si="2"/>
        <v>17.814999999999998</v>
      </c>
      <c r="AM79" s="72"/>
      <c r="AN79" s="75"/>
      <c r="AO79" s="76"/>
      <c r="AT79" s="110"/>
      <c r="AU79" s="111"/>
      <c r="AV79" s="118"/>
      <c r="AW79" s="118"/>
      <c r="AX79" s="115"/>
      <c r="BE79" s="115"/>
    </row>
    <row r="80" spans="1:57" s="104" customFormat="1" ht="6">
      <c r="A80" s="58">
        <v>106</v>
      </c>
      <c r="B80" s="59">
        <v>401805414</v>
      </c>
      <c r="C80" s="60" t="s">
        <v>165</v>
      </c>
      <c r="D80" s="61">
        <v>11</v>
      </c>
      <c r="E80" s="62" t="s">
        <v>33</v>
      </c>
      <c r="F80" s="63" t="s">
        <v>81</v>
      </c>
      <c r="G80" s="63"/>
      <c r="H80" s="64" t="s">
        <v>28</v>
      </c>
      <c r="I80" s="63" t="s">
        <v>35</v>
      </c>
      <c r="J80" s="63" t="s">
        <v>87</v>
      </c>
      <c r="K80" s="63">
        <v>24</v>
      </c>
      <c r="L80" s="63">
        <v>1</v>
      </c>
      <c r="M80" s="63">
        <v>8</v>
      </c>
      <c r="N80" s="63" t="s">
        <v>37</v>
      </c>
      <c r="O80" s="63"/>
      <c r="P80" s="63">
        <v>29</v>
      </c>
      <c r="Q80" s="65"/>
      <c r="R80" s="65" t="s">
        <v>39</v>
      </c>
      <c r="S80" s="63"/>
      <c r="T80" s="66"/>
      <c r="U80" s="66"/>
      <c r="V80" s="66"/>
      <c r="W80" s="67"/>
      <c r="X80" s="63"/>
      <c r="Y80" s="63"/>
      <c r="Z80" s="63"/>
      <c r="AA80" s="63"/>
      <c r="AB80" s="63"/>
      <c r="AC80" s="68"/>
      <c r="AD80" s="69"/>
      <c r="AE80" s="70"/>
      <c r="AF80" s="71"/>
      <c r="AG80" s="72">
        <v>1</v>
      </c>
      <c r="AH80" s="73">
        <v>1</v>
      </c>
      <c r="AI80" s="74">
        <v>0.98</v>
      </c>
      <c r="AJ80" s="70">
        <v>15.25</v>
      </c>
      <c r="AK80" s="73">
        <f t="shared" si="3"/>
        <v>11</v>
      </c>
      <c r="AL80" s="72">
        <f t="shared" si="2"/>
        <v>13.3925</v>
      </c>
      <c r="AM80" s="72"/>
      <c r="AN80" s="75"/>
      <c r="AO80" s="76"/>
      <c r="AT80" s="110"/>
      <c r="AU80" s="111"/>
      <c r="AV80" s="118"/>
      <c r="AW80" s="118"/>
      <c r="AX80" s="115"/>
      <c r="BE80" s="115"/>
    </row>
    <row r="81" spans="1:57" s="104" customFormat="1" ht="6">
      <c r="A81" s="58">
        <v>23</v>
      </c>
      <c r="B81" s="59">
        <v>401809084</v>
      </c>
      <c r="C81" s="60" t="s">
        <v>166</v>
      </c>
      <c r="D81" s="61">
        <v>16.5</v>
      </c>
      <c r="E81" s="62" t="s">
        <v>42</v>
      </c>
      <c r="F81" s="63" t="s">
        <v>81</v>
      </c>
      <c r="G81" s="63"/>
      <c r="H81" s="64" t="s">
        <v>34</v>
      </c>
      <c r="I81" s="63" t="s">
        <v>29</v>
      </c>
      <c r="J81" s="63" t="s">
        <v>36</v>
      </c>
      <c r="K81" s="63">
        <v>24</v>
      </c>
      <c r="L81" s="63">
        <v>1</v>
      </c>
      <c r="M81" s="63">
        <v>8</v>
      </c>
      <c r="N81" s="63" t="s">
        <v>29</v>
      </c>
      <c r="O81" s="63" t="s">
        <v>38</v>
      </c>
      <c r="P81" s="63"/>
      <c r="Q81" s="65"/>
      <c r="R81" s="65" t="s">
        <v>39</v>
      </c>
      <c r="S81" s="63"/>
      <c r="T81" s="66"/>
      <c r="U81" s="66"/>
      <c r="V81" s="66"/>
      <c r="W81" s="67"/>
      <c r="X81" s="63"/>
      <c r="Y81" s="63"/>
      <c r="Z81" s="63"/>
      <c r="AA81" s="63"/>
      <c r="AB81" s="63"/>
      <c r="AC81" s="68"/>
      <c r="AD81" s="69"/>
      <c r="AE81" s="70"/>
      <c r="AF81" s="71">
        <v>10</v>
      </c>
      <c r="AG81" s="72">
        <v>0.9</v>
      </c>
      <c r="AH81" s="73">
        <v>1</v>
      </c>
      <c r="AI81" s="74">
        <v>1</v>
      </c>
      <c r="AJ81" s="70">
        <v>16.5</v>
      </c>
      <c r="AK81" s="73">
        <f t="shared" si="3"/>
        <v>16.5</v>
      </c>
      <c r="AL81" s="72">
        <f t="shared" si="2"/>
        <v>16.924999999999997</v>
      </c>
      <c r="AM81" s="72"/>
      <c r="AN81" s="75"/>
      <c r="AO81" s="76"/>
      <c r="AT81" s="110"/>
      <c r="AU81" s="111"/>
      <c r="AV81" s="118"/>
      <c r="AW81" s="118"/>
      <c r="AX81" s="115"/>
      <c r="BE81" s="115"/>
    </row>
    <row r="82" spans="1:57" s="104" customFormat="1" ht="6">
      <c r="A82" s="58">
        <v>152</v>
      </c>
      <c r="B82" s="59">
        <v>401806924</v>
      </c>
      <c r="C82" s="60" t="s">
        <v>167</v>
      </c>
      <c r="D82" s="61">
        <v>11.25</v>
      </c>
      <c r="E82" s="62" t="s">
        <v>58</v>
      </c>
      <c r="F82" s="63" t="s">
        <v>81</v>
      </c>
      <c r="G82" s="63"/>
      <c r="H82" s="64" t="s">
        <v>34</v>
      </c>
      <c r="I82" s="63" t="s">
        <v>35</v>
      </c>
      <c r="J82" s="63" t="s">
        <v>82</v>
      </c>
      <c r="K82" s="63">
        <v>24</v>
      </c>
      <c r="L82" s="63"/>
      <c r="M82" s="63">
        <v>8</v>
      </c>
      <c r="N82" s="63" t="s">
        <v>37</v>
      </c>
      <c r="O82" s="63" t="s">
        <v>38</v>
      </c>
      <c r="P82" s="63"/>
      <c r="Q82" s="77"/>
      <c r="R82" s="78"/>
      <c r="S82" s="63"/>
      <c r="T82" s="66"/>
      <c r="U82" s="66"/>
      <c r="V82" s="66"/>
      <c r="W82" s="67"/>
      <c r="X82" s="63"/>
      <c r="Y82" s="63"/>
      <c r="Z82" s="63"/>
      <c r="AA82" s="63"/>
      <c r="AB82" s="63"/>
      <c r="AC82" s="68"/>
      <c r="AD82" s="69"/>
      <c r="AE82" s="70"/>
      <c r="AF82" s="71"/>
      <c r="AG82" s="72">
        <v>0.9</v>
      </c>
      <c r="AH82" s="73">
        <v>0.8</v>
      </c>
      <c r="AI82" s="74">
        <v>0</v>
      </c>
      <c r="AJ82" s="70">
        <v>8.25</v>
      </c>
      <c r="AK82" s="73">
        <f t="shared" si="3"/>
        <v>11.25</v>
      </c>
      <c r="AL82" s="72">
        <f t="shared" si="2"/>
        <v>10.512500000000001</v>
      </c>
      <c r="AM82" s="72"/>
      <c r="AN82" s="75"/>
      <c r="AO82" s="76"/>
      <c r="AT82" s="110"/>
      <c r="AU82" s="111"/>
      <c r="AV82" s="118"/>
      <c r="AW82" s="118"/>
      <c r="AX82" s="115"/>
      <c r="BE82" s="115"/>
    </row>
    <row r="83" spans="1:57" s="104" customFormat="1" ht="6">
      <c r="A83" s="58">
        <v>61</v>
      </c>
      <c r="B83" s="59">
        <v>401808111</v>
      </c>
      <c r="C83" s="60" t="s">
        <v>168</v>
      </c>
      <c r="D83" s="61"/>
      <c r="E83" s="62" t="s">
        <v>27</v>
      </c>
      <c r="F83" s="63"/>
      <c r="G83" s="63"/>
      <c r="H83" s="64" t="s">
        <v>34</v>
      </c>
      <c r="I83" s="63"/>
      <c r="J83" s="63" t="s">
        <v>29</v>
      </c>
      <c r="K83" s="63"/>
      <c r="L83" s="63"/>
      <c r="M83" s="63"/>
      <c r="N83" s="63" t="s">
        <v>29</v>
      </c>
      <c r="O83" s="63"/>
      <c r="P83" s="63"/>
      <c r="Q83" s="65"/>
      <c r="R83" s="65" t="s">
        <v>49</v>
      </c>
      <c r="S83" s="63"/>
      <c r="T83" s="66"/>
      <c r="U83" s="66"/>
      <c r="V83" s="66"/>
      <c r="W83" s="67"/>
      <c r="X83" s="63"/>
      <c r="Y83" s="63"/>
      <c r="Z83" s="63"/>
      <c r="AA83" s="63"/>
      <c r="AB83" s="63"/>
      <c r="AC83" s="68"/>
      <c r="AD83" s="69"/>
      <c r="AE83" s="70"/>
      <c r="AF83" s="91"/>
      <c r="AG83" s="72"/>
      <c r="AH83" s="73" t="e">
        <v>#N/A</v>
      </c>
      <c r="AI83" s="74">
        <v>0</v>
      </c>
      <c r="AJ83" s="70" t="s">
        <v>29</v>
      </c>
      <c r="AK83" s="73">
        <f t="shared" si="3"/>
        <v>0</v>
      </c>
      <c r="AL83" s="72" t="e">
        <f t="shared" si="2"/>
        <v>#VALUE!</v>
      </c>
      <c r="AM83" s="72"/>
      <c r="AN83" s="75"/>
      <c r="AO83" s="76"/>
      <c r="AT83" s="110"/>
      <c r="AU83" s="111"/>
      <c r="AV83" s="118"/>
      <c r="AW83" s="118"/>
      <c r="AX83" s="115"/>
      <c r="BE83" s="115"/>
    </row>
    <row r="84" spans="1:57" s="104" customFormat="1" ht="6">
      <c r="A84" s="58">
        <v>107</v>
      </c>
      <c r="B84" s="59">
        <v>401805295</v>
      </c>
      <c r="C84" s="60" t="s">
        <v>169</v>
      </c>
      <c r="D84" s="61">
        <v>17</v>
      </c>
      <c r="E84" s="62" t="s">
        <v>33</v>
      </c>
      <c r="F84" s="63"/>
      <c r="G84" s="63">
        <v>100</v>
      </c>
      <c r="H84" s="64" t="s">
        <v>34</v>
      </c>
      <c r="I84" s="63"/>
      <c r="J84" s="63" t="s">
        <v>29</v>
      </c>
      <c r="K84" s="63">
        <v>24</v>
      </c>
      <c r="L84" s="63"/>
      <c r="M84" s="63">
        <v>8</v>
      </c>
      <c r="N84" s="63" t="s">
        <v>37</v>
      </c>
      <c r="O84" s="63" t="s">
        <v>38</v>
      </c>
      <c r="P84" s="63"/>
      <c r="Q84" s="65">
        <v>13</v>
      </c>
      <c r="R84" s="65" t="s">
        <v>73</v>
      </c>
      <c r="S84" s="63"/>
      <c r="T84" s="66"/>
      <c r="U84" s="66"/>
      <c r="V84" s="66"/>
      <c r="W84" s="67"/>
      <c r="X84" s="63"/>
      <c r="Y84" s="63"/>
      <c r="Z84" s="63"/>
      <c r="AA84" s="63"/>
      <c r="AB84" s="63"/>
      <c r="AC84" s="68"/>
      <c r="AD84" s="69"/>
      <c r="AE84" s="70"/>
      <c r="AF84" s="71"/>
      <c r="AG84" s="72">
        <v>0.9</v>
      </c>
      <c r="AH84" s="73">
        <v>1</v>
      </c>
      <c r="AI84" s="74">
        <v>1</v>
      </c>
      <c r="AJ84" s="70">
        <v>11.5</v>
      </c>
      <c r="AK84" s="73">
        <f t="shared" si="3"/>
        <v>17</v>
      </c>
      <c r="AL84" s="72">
        <f t="shared" si="2"/>
        <v>15.975</v>
      </c>
      <c r="AM84" s="72"/>
      <c r="AN84" s="75"/>
      <c r="AO84" s="76"/>
      <c r="AT84" s="110"/>
      <c r="AU84" s="111"/>
      <c r="AV84" s="117"/>
      <c r="AW84" s="117"/>
      <c r="AX84" s="115"/>
      <c r="BE84" s="115"/>
    </row>
    <row r="85" spans="1:57" s="104" customFormat="1" ht="6">
      <c r="A85" s="58">
        <v>108</v>
      </c>
      <c r="B85" s="59">
        <v>401810530</v>
      </c>
      <c r="C85" s="60" t="s">
        <v>170</v>
      </c>
      <c r="D85" s="61"/>
      <c r="E85" s="62" t="s">
        <v>33</v>
      </c>
      <c r="F85" s="63" t="s">
        <v>81</v>
      </c>
      <c r="G85" s="63">
        <v>0</v>
      </c>
      <c r="H85" s="64" t="s">
        <v>28</v>
      </c>
      <c r="I85" s="63"/>
      <c r="J85" s="63" t="s">
        <v>82</v>
      </c>
      <c r="K85" s="63"/>
      <c r="L85" s="63"/>
      <c r="M85" s="63"/>
      <c r="N85" s="63" t="s">
        <v>29</v>
      </c>
      <c r="O85" s="63"/>
      <c r="P85" s="63"/>
      <c r="Q85" s="65"/>
      <c r="R85" s="65"/>
      <c r="S85" s="63"/>
      <c r="T85" s="66"/>
      <c r="U85" s="66"/>
      <c r="V85" s="66"/>
      <c r="W85" s="67"/>
      <c r="X85" s="63"/>
      <c r="Y85" s="63"/>
      <c r="Z85" s="63"/>
      <c r="AA85" s="63"/>
      <c r="AB85" s="63"/>
      <c r="AC85" s="68"/>
      <c r="AD85" s="69"/>
      <c r="AE85" s="70"/>
      <c r="AF85" s="71"/>
      <c r="AG85" s="72">
        <v>1</v>
      </c>
      <c r="AH85" s="73" t="e">
        <v>#N/A</v>
      </c>
      <c r="AI85" s="74">
        <v>0</v>
      </c>
      <c r="AJ85" s="70" t="s">
        <v>29</v>
      </c>
      <c r="AK85" s="73">
        <f t="shared" si="3"/>
        <v>0</v>
      </c>
      <c r="AL85" s="72" t="e">
        <f t="shared" si="2"/>
        <v>#VALUE!</v>
      </c>
      <c r="AM85" s="72"/>
      <c r="AN85" s="75"/>
      <c r="AO85" s="76"/>
      <c r="AT85" s="110"/>
      <c r="AU85" s="111"/>
      <c r="AV85" s="118"/>
      <c r="AW85" s="118"/>
      <c r="AX85" s="115"/>
      <c r="BE85" s="115"/>
    </row>
    <row r="86" spans="1:57" s="104" customFormat="1" ht="6">
      <c r="A86" s="58">
        <v>153</v>
      </c>
      <c r="B86" s="59">
        <v>401811036</v>
      </c>
      <c r="C86" s="60" t="s">
        <v>171</v>
      </c>
      <c r="D86" s="61">
        <v>20</v>
      </c>
      <c r="E86" s="62" t="s">
        <v>58</v>
      </c>
      <c r="F86" s="63"/>
      <c r="G86" s="63">
        <v>100</v>
      </c>
      <c r="H86" s="64" t="s">
        <v>28</v>
      </c>
      <c r="I86" s="63" t="s">
        <v>35</v>
      </c>
      <c r="J86" s="63" t="s">
        <v>36</v>
      </c>
      <c r="K86" s="63">
        <v>24</v>
      </c>
      <c r="L86" s="63">
        <v>1</v>
      </c>
      <c r="M86" s="63" t="s">
        <v>60</v>
      </c>
      <c r="N86" s="63" t="s">
        <v>37</v>
      </c>
      <c r="O86" s="63" t="s">
        <v>38</v>
      </c>
      <c r="P86" s="63"/>
      <c r="Q86" s="65">
        <v>13</v>
      </c>
      <c r="R86" s="65"/>
      <c r="S86" s="63"/>
      <c r="T86" s="66"/>
      <c r="U86" s="66"/>
      <c r="V86" s="66"/>
      <c r="W86" s="67"/>
      <c r="X86" s="63"/>
      <c r="Y86" s="63"/>
      <c r="Z86" s="63"/>
      <c r="AA86" s="63"/>
      <c r="AB86" s="63"/>
      <c r="AC86" s="68"/>
      <c r="AD86" s="69"/>
      <c r="AE86" s="70"/>
      <c r="AF86" s="71"/>
      <c r="AG86" s="72">
        <v>1</v>
      </c>
      <c r="AH86" s="73">
        <v>1</v>
      </c>
      <c r="AI86" s="74">
        <v>1</v>
      </c>
      <c r="AJ86" s="70">
        <v>19.5</v>
      </c>
      <c r="AK86" s="73">
        <f t="shared" si="3"/>
        <v>20</v>
      </c>
      <c r="AL86" s="72">
        <f t="shared" si="2"/>
        <v>19.875</v>
      </c>
      <c r="AM86" s="72"/>
      <c r="AN86" s="75"/>
      <c r="AO86" s="76"/>
      <c r="AT86" s="110"/>
      <c r="AU86" s="111"/>
      <c r="AV86" s="118"/>
      <c r="AW86" s="118"/>
      <c r="AX86" s="115"/>
      <c r="BE86" s="115"/>
    </row>
    <row r="87" spans="1:57" s="104" customFormat="1" ht="6">
      <c r="A87" s="58">
        <v>62</v>
      </c>
      <c r="B87" s="59">
        <v>401809180</v>
      </c>
      <c r="C87" s="60" t="s">
        <v>172</v>
      </c>
      <c r="D87" s="61">
        <v>20</v>
      </c>
      <c r="E87" s="62" t="s">
        <v>27</v>
      </c>
      <c r="F87" s="63"/>
      <c r="G87" s="63">
        <v>100</v>
      </c>
      <c r="H87" s="64" t="s">
        <v>28</v>
      </c>
      <c r="I87" s="63" t="s">
        <v>35</v>
      </c>
      <c r="J87" s="63" t="s">
        <v>36</v>
      </c>
      <c r="K87" s="63">
        <v>24</v>
      </c>
      <c r="L87" s="63">
        <v>1</v>
      </c>
      <c r="M87" s="63"/>
      <c r="N87" s="63" t="s">
        <v>37</v>
      </c>
      <c r="O87" s="63" t="s">
        <v>51</v>
      </c>
      <c r="P87" s="63"/>
      <c r="Q87" s="65">
        <v>13</v>
      </c>
      <c r="R87" s="65" t="s">
        <v>39</v>
      </c>
      <c r="S87" s="63">
        <v>4</v>
      </c>
      <c r="T87" s="66"/>
      <c r="U87" s="66"/>
      <c r="V87" s="66"/>
      <c r="W87" s="67"/>
      <c r="X87" s="63"/>
      <c r="Y87" s="63"/>
      <c r="Z87" s="63"/>
      <c r="AA87" s="63"/>
      <c r="AB87" s="63"/>
      <c r="AC87" s="68"/>
      <c r="AD87" s="69"/>
      <c r="AE87" s="70"/>
      <c r="AF87" s="71">
        <v>10</v>
      </c>
      <c r="AG87" s="72">
        <v>1</v>
      </c>
      <c r="AH87" s="73">
        <v>1</v>
      </c>
      <c r="AI87" s="74">
        <v>1</v>
      </c>
      <c r="AJ87" s="70">
        <v>19.75</v>
      </c>
      <c r="AK87" s="73">
        <f t="shared" si="3"/>
        <v>20</v>
      </c>
      <c r="AL87" s="72">
        <f t="shared" si="2"/>
        <v>19.9375</v>
      </c>
      <c r="AM87" s="72"/>
      <c r="AN87" s="75"/>
      <c r="AO87" s="76"/>
      <c r="AT87" s="110"/>
      <c r="AU87" s="111"/>
      <c r="AV87" s="118"/>
      <c r="AW87" s="118"/>
      <c r="AX87" s="115"/>
      <c r="BE87" s="115"/>
    </row>
    <row r="88" spans="1:57" s="104" customFormat="1" ht="6">
      <c r="A88" s="58">
        <v>131</v>
      </c>
      <c r="B88" s="59">
        <v>401811286</v>
      </c>
      <c r="C88" s="60" t="s">
        <v>173</v>
      </c>
      <c r="D88" s="61"/>
      <c r="E88" s="62" t="s">
        <v>33</v>
      </c>
      <c r="F88" s="63"/>
      <c r="G88" s="63">
        <v>100</v>
      </c>
      <c r="H88" s="64" t="s">
        <v>34</v>
      </c>
      <c r="I88" s="63"/>
      <c r="J88" s="63" t="s">
        <v>29</v>
      </c>
      <c r="K88" s="63"/>
      <c r="L88" s="63"/>
      <c r="M88" s="63"/>
      <c r="N88" s="63" t="s">
        <v>29</v>
      </c>
      <c r="O88" s="63"/>
      <c r="P88" s="63"/>
      <c r="Q88" s="65"/>
      <c r="R88" s="65" t="s">
        <v>49</v>
      </c>
      <c r="S88" s="63"/>
      <c r="T88" s="66"/>
      <c r="U88" s="66"/>
      <c r="V88" s="66"/>
      <c r="W88" s="67"/>
      <c r="X88" s="63"/>
      <c r="Y88" s="63"/>
      <c r="Z88" s="63"/>
      <c r="AA88" s="63"/>
      <c r="AB88" s="63"/>
      <c r="AC88" s="68"/>
      <c r="AD88" s="69"/>
      <c r="AE88" s="70"/>
      <c r="AF88" s="71"/>
      <c r="AG88" s="72">
        <v>0.25</v>
      </c>
      <c r="AH88" s="73" t="e">
        <v>#N/A</v>
      </c>
      <c r="AI88" s="74">
        <v>0</v>
      </c>
      <c r="AJ88" s="70" t="s">
        <v>29</v>
      </c>
      <c r="AK88" s="73">
        <f t="shared" si="3"/>
        <v>0</v>
      </c>
      <c r="AL88" s="72" t="e">
        <f t="shared" si="2"/>
        <v>#VALUE!</v>
      </c>
      <c r="AM88" s="72"/>
      <c r="AN88" s="75"/>
      <c r="AO88" s="76"/>
      <c r="AT88" s="110"/>
      <c r="AU88" s="111"/>
      <c r="AV88" s="118"/>
      <c r="AW88" s="118"/>
      <c r="AX88" s="115"/>
      <c r="BE88" s="115"/>
    </row>
    <row r="89" spans="1:57" s="104" customFormat="1" ht="6">
      <c r="A89" s="58">
        <v>24</v>
      </c>
      <c r="B89" s="92">
        <v>401805125</v>
      </c>
      <c r="C89" s="80" t="s">
        <v>174</v>
      </c>
      <c r="D89" s="61">
        <v>13</v>
      </c>
      <c r="E89" s="62" t="s">
        <v>42</v>
      </c>
      <c r="F89" s="63"/>
      <c r="G89" s="63">
        <v>95</v>
      </c>
      <c r="H89" s="64" t="s">
        <v>34</v>
      </c>
      <c r="I89" s="63" t="s">
        <v>35</v>
      </c>
      <c r="J89" s="63" t="s">
        <v>36</v>
      </c>
      <c r="K89" s="63">
        <v>24</v>
      </c>
      <c r="L89" s="63">
        <v>1</v>
      </c>
      <c r="M89" s="63">
        <v>8</v>
      </c>
      <c r="N89" s="63" t="s">
        <v>37</v>
      </c>
      <c r="O89" s="63" t="s">
        <v>38</v>
      </c>
      <c r="P89" s="63">
        <v>29</v>
      </c>
      <c r="Q89" s="65"/>
      <c r="R89" s="65" t="s">
        <v>39</v>
      </c>
      <c r="S89" s="63"/>
      <c r="T89" s="66"/>
      <c r="U89" s="66"/>
      <c r="V89" s="66"/>
      <c r="W89" s="67"/>
      <c r="X89" s="63"/>
      <c r="Y89" s="63"/>
      <c r="Z89" s="63"/>
      <c r="AA89" s="63"/>
      <c r="AB89" s="63"/>
      <c r="AC89" s="68"/>
      <c r="AD89" s="69"/>
      <c r="AE89" s="70"/>
      <c r="AF89" s="71"/>
      <c r="AG89" s="72">
        <v>1</v>
      </c>
      <c r="AH89" s="73">
        <v>1</v>
      </c>
      <c r="AI89" s="74">
        <v>0.95</v>
      </c>
      <c r="AJ89" s="70">
        <v>15.75</v>
      </c>
      <c r="AK89" s="73">
        <f t="shared" si="3"/>
        <v>13</v>
      </c>
      <c r="AL89" s="72">
        <f t="shared" si="2"/>
        <v>14.6875</v>
      </c>
      <c r="AM89" s="72"/>
      <c r="AN89" s="75"/>
      <c r="AO89" s="76"/>
      <c r="AT89" s="110"/>
      <c r="AU89" s="111"/>
      <c r="AV89" s="118"/>
      <c r="AW89" s="118"/>
      <c r="AX89" s="115"/>
      <c r="BE89" s="115"/>
    </row>
    <row r="90" spans="1:57" s="104" customFormat="1" ht="6">
      <c r="A90" s="58">
        <v>63</v>
      </c>
      <c r="B90" s="59">
        <v>401805287</v>
      </c>
      <c r="C90" s="60" t="s">
        <v>175</v>
      </c>
      <c r="D90" s="61">
        <v>19.25</v>
      </c>
      <c r="E90" s="62" t="s">
        <v>27</v>
      </c>
      <c r="F90" s="63"/>
      <c r="G90" s="63">
        <v>100</v>
      </c>
      <c r="H90" s="64" t="s">
        <v>34</v>
      </c>
      <c r="I90" s="63" t="s">
        <v>35</v>
      </c>
      <c r="J90" s="63" t="s">
        <v>36</v>
      </c>
      <c r="K90" s="63">
        <v>24</v>
      </c>
      <c r="L90" s="63">
        <v>1</v>
      </c>
      <c r="M90" s="63">
        <v>8</v>
      </c>
      <c r="N90" s="63" t="s">
        <v>37</v>
      </c>
      <c r="O90" s="63" t="s">
        <v>38</v>
      </c>
      <c r="P90" s="63">
        <v>29</v>
      </c>
      <c r="Q90" s="65">
        <v>13</v>
      </c>
      <c r="R90" s="65" t="s">
        <v>39</v>
      </c>
      <c r="S90" s="63"/>
      <c r="T90" s="66"/>
      <c r="U90" s="66"/>
      <c r="V90" s="66"/>
      <c r="W90" s="67"/>
      <c r="X90" s="63"/>
      <c r="Y90" s="63"/>
      <c r="Z90" s="63"/>
      <c r="AA90" s="63"/>
      <c r="AB90" s="63"/>
      <c r="AC90" s="68"/>
      <c r="AD90" s="69"/>
      <c r="AE90" s="70"/>
      <c r="AF90" s="71"/>
      <c r="AG90" s="72">
        <v>1</v>
      </c>
      <c r="AH90" s="73">
        <v>1</v>
      </c>
      <c r="AI90" s="74">
        <v>1</v>
      </c>
      <c r="AJ90" s="70">
        <v>5.5</v>
      </c>
      <c r="AK90" s="73">
        <f t="shared" si="3"/>
        <v>19.25</v>
      </c>
      <c r="AL90" s="72">
        <f t="shared" si="2"/>
        <v>15.925000000000001</v>
      </c>
      <c r="AM90" s="72"/>
      <c r="AN90" s="75"/>
      <c r="AO90" s="76"/>
      <c r="AT90" s="110"/>
      <c r="AU90" s="111"/>
      <c r="AV90" s="118"/>
      <c r="AW90" s="118"/>
      <c r="AX90" s="115"/>
      <c r="BE90" s="115"/>
    </row>
    <row r="91" spans="1:57" s="104" customFormat="1" ht="6">
      <c r="A91" s="58">
        <v>25</v>
      </c>
      <c r="B91" s="59">
        <v>401809783</v>
      </c>
      <c r="C91" s="60" t="s">
        <v>176</v>
      </c>
      <c r="D91" s="61">
        <v>10.5</v>
      </c>
      <c r="E91" s="62" t="s">
        <v>42</v>
      </c>
      <c r="F91" s="63" t="s">
        <v>81</v>
      </c>
      <c r="G91" s="63" t="s">
        <v>81</v>
      </c>
      <c r="H91" s="64" t="s">
        <v>28</v>
      </c>
      <c r="I91" s="63" t="s">
        <v>29</v>
      </c>
      <c r="J91" s="63" t="s">
        <v>82</v>
      </c>
      <c r="K91" s="63">
        <v>24</v>
      </c>
      <c r="L91" s="63">
        <v>1</v>
      </c>
      <c r="M91" s="63">
        <v>8</v>
      </c>
      <c r="N91" s="63" t="s">
        <v>37</v>
      </c>
      <c r="O91" s="63"/>
      <c r="P91" s="63"/>
      <c r="Q91" s="65"/>
      <c r="R91" s="65" t="s">
        <v>39</v>
      </c>
      <c r="S91" s="63"/>
      <c r="T91" s="66"/>
      <c r="U91" s="66"/>
      <c r="V91" s="66"/>
      <c r="W91" s="67"/>
      <c r="X91" s="63"/>
      <c r="Y91" s="63"/>
      <c r="Z91" s="63"/>
      <c r="AA91" s="63"/>
      <c r="AB91" s="63"/>
      <c r="AC91" s="68"/>
      <c r="AD91" s="69"/>
      <c r="AE91" s="70"/>
      <c r="AF91" s="71"/>
      <c r="AG91" s="72">
        <v>0.85</v>
      </c>
      <c r="AH91" s="73">
        <v>0.7</v>
      </c>
      <c r="AI91" s="74">
        <v>0</v>
      </c>
      <c r="AJ91" s="70">
        <v>14.75</v>
      </c>
      <c r="AK91" s="73">
        <f t="shared" si="3"/>
        <v>10.5</v>
      </c>
      <c r="AL91" s="72">
        <f t="shared" si="2"/>
        <v>11.5375</v>
      </c>
      <c r="AM91" s="72"/>
      <c r="AN91" s="75"/>
      <c r="AO91" s="76"/>
      <c r="AT91" s="110"/>
      <c r="AU91" s="121"/>
      <c r="AX91" s="115"/>
      <c r="BE91" s="115"/>
    </row>
    <row r="92" spans="1:57" s="104" customFormat="1" ht="6">
      <c r="A92" s="58">
        <v>174</v>
      </c>
      <c r="B92" s="59">
        <v>401805510</v>
      </c>
      <c r="C92" s="60" t="s">
        <v>177</v>
      </c>
      <c r="D92" s="61">
        <v>14.25</v>
      </c>
      <c r="E92" s="62"/>
      <c r="F92" s="63"/>
      <c r="G92" s="63"/>
      <c r="H92" s="64"/>
      <c r="I92" s="63"/>
      <c r="J92" s="63"/>
      <c r="K92" s="63"/>
      <c r="L92" s="63">
        <v>1</v>
      </c>
      <c r="M92" s="63">
        <v>8</v>
      </c>
      <c r="N92" s="63" t="s">
        <v>29</v>
      </c>
      <c r="O92" s="63" t="s">
        <v>178</v>
      </c>
      <c r="P92" s="63" t="s">
        <v>44</v>
      </c>
      <c r="Q92" s="65"/>
      <c r="R92" s="65" t="s">
        <v>39</v>
      </c>
      <c r="S92" s="63"/>
      <c r="T92" s="66"/>
      <c r="U92" s="66"/>
      <c r="V92" s="66"/>
      <c r="W92" s="67"/>
      <c r="X92" s="63"/>
      <c r="Y92" s="63"/>
      <c r="Z92" s="63"/>
      <c r="AA92" s="63"/>
      <c r="AB92" s="63"/>
      <c r="AC92" s="68"/>
      <c r="AD92" s="69"/>
      <c r="AE92" s="70"/>
      <c r="AF92" s="71"/>
      <c r="AG92" s="72">
        <v>0.5</v>
      </c>
      <c r="AH92" s="73">
        <v>1</v>
      </c>
      <c r="AI92" s="74">
        <v>0.98</v>
      </c>
      <c r="AJ92" s="70">
        <v>12.25</v>
      </c>
      <c r="AK92" s="73">
        <f t="shared" si="3"/>
        <v>14.25</v>
      </c>
      <c r="AL92" s="72">
        <f t="shared" si="2"/>
        <v>14.092500000000001</v>
      </c>
      <c r="AM92" s="72"/>
      <c r="AN92" s="75"/>
      <c r="AO92" s="76"/>
      <c r="AU92" s="121"/>
      <c r="AV92" s="118"/>
      <c r="AW92" s="118"/>
    </row>
    <row r="93" spans="1:57" s="104" customFormat="1" ht="6">
      <c r="A93" s="58">
        <v>64</v>
      </c>
      <c r="B93" s="59">
        <v>401805270</v>
      </c>
      <c r="C93" s="60" t="s">
        <v>179</v>
      </c>
      <c r="D93" s="61">
        <v>17.75</v>
      </c>
      <c r="E93" s="62" t="s">
        <v>27</v>
      </c>
      <c r="F93" s="63"/>
      <c r="G93" s="63">
        <v>95</v>
      </c>
      <c r="H93" s="64" t="s">
        <v>34</v>
      </c>
      <c r="I93" s="63" t="s">
        <v>35</v>
      </c>
      <c r="J93" s="63" t="s">
        <v>36</v>
      </c>
      <c r="K93" s="63">
        <v>24</v>
      </c>
      <c r="L93" s="63">
        <v>1</v>
      </c>
      <c r="M93" s="63">
        <v>8</v>
      </c>
      <c r="N93" s="63" t="s">
        <v>37</v>
      </c>
      <c r="O93" s="63" t="s">
        <v>38</v>
      </c>
      <c r="P93" s="63">
        <v>29</v>
      </c>
      <c r="Q93" s="65">
        <v>13</v>
      </c>
      <c r="R93" s="65"/>
      <c r="S93" s="63"/>
      <c r="T93" s="66"/>
      <c r="U93" s="66"/>
      <c r="V93" s="66"/>
      <c r="W93" s="67"/>
      <c r="X93" s="63"/>
      <c r="Y93" s="63"/>
      <c r="Z93" s="63"/>
      <c r="AA93" s="63"/>
      <c r="AB93" s="63"/>
      <c r="AC93" s="68"/>
      <c r="AD93" s="69"/>
      <c r="AE93" s="70"/>
      <c r="AF93" s="71"/>
      <c r="AG93" s="72">
        <v>1</v>
      </c>
      <c r="AH93" s="73">
        <v>1</v>
      </c>
      <c r="AI93" s="74">
        <v>0</v>
      </c>
      <c r="AJ93" s="70">
        <v>17.75</v>
      </c>
      <c r="AK93" s="73">
        <f t="shared" si="3"/>
        <v>17.75</v>
      </c>
      <c r="AL93" s="72">
        <f t="shared" si="2"/>
        <v>17.087499999999999</v>
      </c>
      <c r="AM93" s="72"/>
      <c r="AN93" s="75"/>
      <c r="AO93" s="76"/>
      <c r="AT93" s="110"/>
      <c r="AU93" s="121"/>
      <c r="AV93" s="118"/>
      <c r="AW93" s="118"/>
      <c r="AX93" s="115"/>
      <c r="BE93" s="115"/>
    </row>
    <row r="94" spans="1:57" s="104" customFormat="1" ht="6">
      <c r="A94" s="58">
        <v>109</v>
      </c>
      <c r="B94" s="59">
        <v>401809373</v>
      </c>
      <c r="C94" s="60" t="s">
        <v>180</v>
      </c>
      <c r="D94" s="61">
        <v>9.5</v>
      </c>
      <c r="E94" s="62" t="s">
        <v>33</v>
      </c>
      <c r="F94" s="63" t="s">
        <v>81</v>
      </c>
      <c r="G94" s="63"/>
      <c r="H94" s="64" t="s">
        <v>28</v>
      </c>
      <c r="I94" s="63"/>
      <c r="J94" s="63" t="s">
        <v>82</v>
      </c>
      <c r="K94" s="63">
        <v>24</v>
      </c>
      <c r="L94" s="63">
        <v>1</v>
      </c>
      <c r="M94" s="63">
        <v>8</v>
      </c>
      <c r="N94" s="63" t="s">
        <v>37</v>
      </c>
      <c r="O94" s="63" t="s">
        <v>38</v>
      </c>
      <c r="P94" s="63">
        <v>29</v>
      </c>
      <c r="Q94" s="65">
        <v>13</v>
      </c>
      <c r="R94" s="65" t="s">
        <v>39</v>
      </c>
      <c r="S94" s="63"/>
      <c r="T94" s="66"/>
      <c r="U94" s="66"/>
      <c r="V94" s="66"/>
      <c r="W94" s="67"/>
      <c r="X94" s="63"/>
      <c r="Y94" s="63"/>
      <c r="Z94" s="63"/>
      <c r="AA94" s="63"/>
      <c r="AB94" s="63"/>
      <c r="AC94" s="68"/>
      <c r="AD94" s="69"/>
      <c r="AE94" s="70"/>
      <c r="AF94" s="71"/>
      <c r="AG94" s="72">
        <v>1</v>
      </c>
      <c r="AH94" s="73">
        <v>0.7</v>
      </c>
      <c r="AI94" s="74">
        <v>1</v>
      </c>
      <c r="AJ94" s="70">
        <v>11</v>
      </c>
      <c r="AK94" s="73">
        <f t="shared" si="3"/>
        <v>9.5</v>
      </c>
      <c r="AL94" s="72">
        <f t="shared" si="2"/>
        <v>11.149999999999999</v>
      </c>
      <c r="AM94" s="72"/>
      <c r="AN94" s="75"/>
      <c r="AO94" s="76"/>
      <c r="AT94" s="110"/>
      <c r="AU94" s="121"/>
      <c r="AV94" s="118"/>
      <c r="AW94" s="118"/>
      <c r="AX94" s="115"/>
      <c r="BE94" s="115"/>
    </row>
    <row r="95" spans="1:57" s="104" customFormat="1" ht="6">
      <c r="A95" s="58">
        <v>65</v>
      </c>
      <c r="B95" s="59">
        <v>401810153</v>
      </c>
      <c r="C95" s="60" t="s">
        <v>181</v>
      </c>
      <c r="D95" s="61">
        <v>19.5</v>
      </c>
      <c r="E95" s="62" t="s">
        <v>27</v>
      </c>
      <c r="F95" s="63"/>
      <c r="G95" s="63">
        <v>100</v>
      </c>
      <c r="H95" s="64" t="s">
        <v>34</v>
      </c>
      <c r="I95" s="63" t="s">
        <v>112</v>
      </c>
      <c r="J95" s="63" t="s">
        <v>36</v>
      </c>
      <c r="K95" s="63">
        <v>24</v>
      </c>
      <c r="L95" s="63">
        <v>1</v>
      </c>
      <c r="M95" s="63">
        <v>8</v>
      </c>
      <c r="N95" s="63" t="s">
        <v>37</v>
      </c>
      <c r="O95" s="63" t="s">
        <v>38</v>
      </c>
      <c r="P95" s="63"/>
      <c r="Q95" s="65">
        <v>13</v>
      </c>
      <c r="R95" s="65" t="s">
        <v>39</v>
      </c>
      <c r="S95" s="63"/>
      <c r="T95" s="66"/>
      <c r="U95" s="66"/>
      <c r="V95" s="66"/>
      <c r="W95" s="67"/>
      <c r="X95" s="63"/>
      <c r="Y95" s="63"/>
      <c r="Z95" s="63"/>
      <c r="AA95" s="63"/>
      <c r="AB95" s="63"/>
      <c r="AC95" s="68"/>
      <c r="AD95" s="69"/>
      <c r="AE95" s="70"/>
      <c r="AF95" s="71">
        <v>9.9</v>
      </c>
      <c r="AG95" s="72">
        <v>1</v>
      </c>
      <c r="AH95" s="73">
        <v>1</v>
      </c>
      <c r="AI95" s="74">
        <v>0.99</v>
      </c>
      <c r="AJ95" s="70">
        <v>20</v>
      </c>
      <c r="AK95" s="73">
        <f t="shared" si="3"/>
        <v>19.5</v>
      </c>
      <c r="AL95" s="72">
        <f t="shared" si="2"/>
        <v>19.689999999999998</v>
      </c>
      <c r="AM95" s="72"/>
      <c r="AN95" s="75"/>
      <c r="AO95" s="76"/>
      <c r="AT95" s="110"/>
      <c r="AU95" s="121"/>
      <c r="AV95" s="120"/>
      <c r="AW95" s="120"/>
      <c r="AX95" s="115"/>
      <c r="BE95" s="115"/>
    </row>
    <row r="96" spans="1:57" s="104" customFormat="1" ht="6">
      <c r="A96" s="58">
        <v>66</v>
      </c>
      <c r="B96" s="59">
        <v>401806852</v>
      </c>
      <c r="C96" s="60" t="s">
        <v>182</v>
      </c>
      <c r="D96" s="61"/>
      <c r="E96" s="62" t="s">
        <v>27</v>
      </c>
      <c r="F96" s="63"/>
      <c r="G96" s="63"/>
      <c r="H96" s="64" t="s">
        <v>28</v>
      </c>
      <c r="I96" s="63"/>
      <c r="J96" s="63" t="s">
        <v>29</v>
      </c>
      <c r="K96" s="63"/>
      <c r="L96" s="63"/>
      <c r="M96" s="63"/>
      <c r="N96" s="63" t="s">
        <v>29</v>
      </c>
      <c r="O96" s="63"/>
      <c r="P96" s="63"/>
      <c r="Q96" s="65"/>
      <c r="R96" s="65"/>
      <c r="S96" s="63"/>
      <c r="T96" s="66"/>
      <c r="U96" s="66"/>
      <c r="V96" s="66"/>
      <c r="W96" s="67"/>
      <c r="X96" s="63"/>
      <c r="Y96" s="63"/>
      <c r="Z96" s="63"/>
      <c r="AA96" s="63"/>
      <c r="AB96" s="63"/>
      <c r="AC96" s="68"/>
      <c r="AD96" s="69"/>
      <c r="AE96" s="70"/>
      <c r="AF96" s="71"/>
      <c r="AG96" s="72"/>
      <c r="AH96" s="73">
        <v>0</v>
      </c>
      <c r="AI96" s="74">
        <v>0</v>
      </c>
      <c r="AJ96" s="70" t="s">
        <v>29</v>
      </c>
      <c r="AK96" s="73">
        <f t="shared" si="3"/>
        <v>0</v>
      </c>
      <c r="AL96" s="72" t="e">
        <f t="shared" si="2"/>
        <v>#VALUE!</v>
      </c>
      <c r="AM96" s="72"/>
      <c r="AN96" s="75"/>
      <c r="AO96" s="76"/>
      <c r="AT96" s="110"/>
      <c r="AU96" s="121"/>
      <c r="AX96" s="115"/>
      <c r="BE96" s="115"/>
    </row>
    <row r="97" spans="1:57" s="104" customFormat="1" ht="6">
      <c r="A97" s="58">
        <v>67</v>
      </c>
      <c r="B97" s="59">
        <v>401806852</v>
      </c>
      <c r="C97" s="60" t="s">
        <v>182</v>
      </c>
      <c r="D97" s="61"/>
      <c r="E97" s="62" t="s">
        <v>27</v>
      </c>
      <c r="F97" s="63"/>
      <c r="G97" s="63"/>
      <c r="H97" s="64" t="s">
        <v>28</v>
      </c>
      <c r="I97" s="63"/>
      <c r="J97" s="63" t="s">
        <v>29</v>
      </c>
      <c r="K97" s="63"/>
      <c r="L97" s="63"/>
      <c r="M97" s="63">
        <v>8</v>
      </c>
      <c r="N97" s="63" t="s">
        <v>37</v>
      </c>
      <c r="O97" s="63"/>
      <c r="P97" s="63"/>
      <c r="Q97" s="65"/>
      <c r="R97" s="65"/>
      <c r="S97" s="63"/>
      <c r="T97" s="66"/>
      <c r="U97" s="66"/>
      <c r="V97" s="66"/>
      <c r="W97" s="67"/>
      <c r="X97" s="63"/>
      <c r="Y97" s="63"/>
      <c r="Z97" s="63"/>
      <c r="AA97" s="63"/>
      <c r="AB97" s="63"/>
      <c r="AC97" s="68"/>
      <c r="AD97" s="69"/>
      <c r="AE97" s="70"/>
      <c r="AF97" s="71"/>
      <c r="AG97" s="72">
        <v>0.2</v>
      </c>
      <c r="AH97" s="73">
        <v>0</v>
      </c>
      <c r="AI97" s="74">
        <v>0</v>
      </c>
      <c r="AJ97" s="70" t="s">
        <v>29</v>
      </c>
      <c r="AK97" s="73">
        <f t="shared" si="3"/>
        <v>0</v>
      </c>
      <c r="AL97" s="72" t="e">
        <f t="shared" si="2"/>
        <v>#VALUE!</v>
      </c>
      <c r="AM97" s="72"/>
      <c r="AN97" s="75"/>
      <c r="AO97" s="76"/>
      <c r="AT97" s="110"/>
      <c r="AU97" s="121"/>
      <c r="AX97" s="115"/>
      <c r="BE97" s="115"/>
    </row>
    <row r="98" spans="1:57" s="104" customFormat="1" ht="6">
      <c r="A98" s="58">
        <v>110</v>
      </c>
      <c r="B98" s="59">
        <v>401809051</v>
      </c>
      <c r="C98" s="60" t="s">
        <v>183</v>
      </c>
      <c r="D98" s="61">
        <v>19</v>
      </c>
      <c r="E98" s="62" t="s">
        <v>33</v>
      </c>
      <c r="F98" s="63"/>
      <c r="G98" s="63">
        <v>100</v>
      </c>
      <c r="H98" s="64" t="s">
        <v>34</v>
      </c>
      <c r="I98" s="63" t="s">
        <v>35</v>
      </c>
      <c r="J98" s="63" t="s">
        <v>36</v>
      </c>
      <c r="K98" s="63">
        <v>24</v>
      </c>
      <c r="L98" s="63">
        <v>1</v>
      </c>
      <c r="M98" s="63">
        <v>8</v>
      </c>
      <c r="N98" s="63" t="s">
        <v>37</v>
      </c>
      <c r="O98" s="63" t="s">
        <v>38</v>
      </c>
      <c r="P98" s="63">
        <v>29</v>
      </c>
      <c r="Q98" s="65">
        <v>13</v>
      </c>
      <c r="R98" s="65" t="s">
        <v>39</v>
      </c>
      <c r="S98" s="63"/>
      <c r="T98" s="66"/>
      <c r="U98" s="66"/>
      <c r="V98" s="66"/>
      <c r="W98" s="67"/>
      <c r="X98" s="63"/>
      <c r="Y98" s="63"/>
      <c r="Z98" s="63"/>
      <c r="AA98" s="63"/>
      <c r="AB98" s="63"/>
      <c r="AC98" s="68"/>
      <c r="AD98" s="69"/>
      <c r="AE98" s="70"/>
      <c r="AF98" s="71"/>
      <c r="AG98" s="72">
        <v>1</v>
      </c>
      <c r="AH98" s="73">
        <v>1</v>
      </c>
      <c r="AI98" s="74">
        <v>0.98</v>
      </c>
      <c r="AJ98" s="70">
        <v>18.25</v>
      </c>
      <c r="AK98" s="73">
        <f t="shared" si="3"/>
        <v>19</v>
      </c>
      <c r="AL98" s="72">
        <f t="shared" si="2"/>
        <v>18.942499999999999</v>
      </c>
      <c r="AM98" s="72"/>
      <c r="AN98" s="75"/>
      <c r="AO98" s="76"/>
      <c r="AT98" s="110"/>
      <c r="AU98" s="121"/>
      <c r="AX98" s="115"/>
      <c r="BE98" s="115"/>
    </row>
    <row r="99" spans="1:57" s="104" customFormat="1" ht="6">
      <c r="A99" s="58">
        <v>155</v>
      </c>
      <c r="B99" s="59">
        <v>401810217</v>
      </c>
      <c r="C99" s="60" t="s">
        <v>184</v>
      </c>
      <c r="D99" s="61"/>
      <c r="E99" s="62" t="s">
        <v>58</v>
      </c>
      <c r="F99" s="63"/>
      <c r="G99" s="63"/>
      <c r="H99" s="64" t="s">
        <v>28</v>
      </c>
      <c r="I99" s="63"/>
      <c r="J99" s="63" t="s">
        <v>29</v>
      </c>
      <c r="K99" s="63"/>
      <c r="L99" s="63"/>
      <c r="M99" s="63"/>
      <c r="N99" s="63" t="s">
        <v>29</v>
      </c>
      <c r="O99" s="63"/>
      <c r="P99" s="63"/>
      <c r="Q99" s="65"/>
      <c r="R99" s="65"/>
      <c r="S99" s="63"/>
      <c r="T99" s="66"/>
      <c r="U99" s="66"/>
      <c r="V99" s="66"/>
      <c r="W99" s="67"/>
      <c r="X99" s="63"/>
      <c r="Y99" s="63"/>
      <c r="Z99" s="63"/>
      <c r="AA99" s="63"/>
      <c r="AB99" s="63"/>
      <c r="AC99" s="68"/>
      <c r="AD99" s="69"/>
      <c r="AE99" s="70"/>
      <c r="AF99" s="71"/>
      <c r="AG99" s="72"/>
      <c r="AH99" s="73" t="e">
        <v>#N/A</v>
      </c>
      <c r="AI99" s="74">
        <v>0</v>
      </c>
      <c r="AJ99" s="70" t="s">
        <v>29</v>
      </c>
      <c r="AK99" s="73">
        <f t="shared" si="3"/>
        <v>0</v>
      </c>
      <c r="AL99" s="72" t="e">
        <f t="shared" si="2"/>
        <v>#VALUE!</v>
      </c>
      <c r="AM99" s="72"/>
      <c r="AN99" s="75"/>
      <c r="AO99" s="76"/>
      <c r="AT99" s="110"/>
      <c r="AU99" s="121"/>
      <c r="AX99" s="115"/>
      <c r="BE99" s="115"/>
    </row>
    <row r="100" spans="1:57" s="104" customFormat="1" ht="6">
      <c r="A100" s="58">
        <v>111</v>
      </c>
      <c r="B100" s="59">
        <v>401806475</v>
      </c>
      <c r="C100" s="60" t="s">
        <v>185</v>
      </c>
      <c r="D100" s="61"/>
      <c r="E100" s="62" t="s">
        <v>33</v>
      </c>
      <c r="F100" s="63"/>
      <c r="G100" s="63"/>
      <c r="H100" s="64" t="s">
        <v>28</v>
      </c>
      <c r="I100" s="63"/>
      <c r="J100" s="63" t="s">
        <v>29</v>
      </c>
      <c r="K100" s="63"/>
      <c r="L100" s="63"/>
      <c r="M100" s="63"/>
      <c r="N100" s="63" t="s">
        <v>29</v>
      </c>
      <c r="O100" s="63"/>
      <c r="P100" s="63"/>
      <c r="Q100" s="65"/>
      <c r="R100" s="65"/>
      <c r="S100" s="63"/>
      <c r="T100" s="66"/>
      <c r="U100" s="66"/>
      <c r="V100" s="66"/>
      <c r="W100" s="67"/>
      <c r="X100" s="63"/>
      <c r="Y100" s="63"/>
      <c r="Z100" s="63"/>
      <c r="AA100" s="63"/>
      <c r="AB100" s="63"/>
      <c r="AC100" s="68"/>
      <c r="AD100" s="69"/>
      <c r="AE100" s="70"/>
      <c r="AF100" s="71"/>
      <c r="AG100" s="72"/>
      <c r="AH100" s="73" t="e">
        <v>#N/A</v>
      </c>
      <c r="AI100" s="74">
        <v>0</v>
      </c>
      <c r="AJ100" s="70" t="s">
        <v>29</v>
      </c>
      <c r="AK100" s="73">
        <f t="shared" si="3"/>
        <v>0</v>
      </c>
      <c r="AL100" s="72" t="e">
        <f t="shared" si="2"/>
        <v>#VALUE!</v>
      </c>
      <c r="AM100" s="72"/>
      <c r="AN100" s="75"/>
      <c r="AO100" s="76"/>
      <c r="AT100" s="110"/>
      <c r="AU100" s="121"/>
      <c r="AX100" s="115"/>
      <c r="BE100" s="115"/>
    </row>
    <row r="101" spans="1:57" s="104" customFormat="1" ht="6">
      <c r="A101" s="58">
        <v>156</v>
      </c>
      <c r="B101" s="59">
        <v>401806844</v>
      </c>
      <c r="C101" s="60" t="s">
        <v>186</v>
      </c>
      <c r="D101" s="61"/>
      <c r="E101" s="62" t="s">
        <v>58</v>
      </c>
      <c r="F101" s="93"/>
      <c r="G101" s="63"/>
      <c r="H101" s="64" t="s">
        <v>28</v>
      </c>
      <c r="I101" s="63"/>
      <c r="J101" s="63" t="s">
        <v>82</v>
      </c>
      <c r="K101" s="63">
        <v>24</v>
      </c>
      <c r="L101" s="63"/>
      <c r="M101" s="63">
        <v>8</v>
      </c>
      <c r="N101" s="63" t="s">
        <v>29</v>
      </c>
      <c r="O101" s="63"/>
      <c r="P101" s="63" t="s">
        <v>44</v>
      </c>
      <c r="Q101" s="65"/>
      <c r="R101" s="65"/>
      <c r="S101" s="63"/>
      <c r="T101" s="66"/>
      <c r="U101" s="66"/>
      <c r="V101" s="66"/>
      <c r="W101" s="67"/>
      <c r="X101" s="63"/>
      <c r="Y101" s="63"/>
      <c r="Z101" s="63"/>
      <c r="AA101" s="63"/>
      <c r="AB101" s="63"/>
      <c r="AC101" s="68"/>
      <c r="AD101" s="69"/>
      <c r="AE101" s="70"/>
      <c r="AF101" s="71"/>
      <c r="AG101" s="72">
        <v>0.6</v>
      </c>
      <c r="AH101" s="73">
        <v>0.9</v>
      </c>
      <c r="AI101" s="74">
        <v>0</v>
      </c>
      <c r="AJ101" s="70" t="s">
        <v>29</v>
      </c>
      <c r="AK101" s="73">
        <f t="shared" si="3"/>
        <v>0</v>
      </c>
      <c r="AL101" s="72" t="e">
        <f t="shared" si="2"/>
        <v>#VALUE!</v>
      </c>
      <c r="AM101" s="72"/>
      <c r="AN101" s="75"/>
      <c r="AO101" s="76"/>
      <c r="AT101" s="110"/>
      <c r="AU101" s="121"/>
      <c r="AX101" s="115"/>
      <c r="BE101" s="115"/>
    </row>
    <row r="102" spans="1:57" s="104" customFormat="1" ht="6">
      <c r="A102" s="58">
        <v>112</v>
      </c>
      <c r="B102" s="59">
        <v>401806828</v>
      </c>
      <c r="C102" s="60" t="s">
        <v>187</v>
      </c>
      <c r="D102" s="61">
        <v>20</v>
      </c>
      <c r="E102" s="62" t="s">
        <v>33</v>
      </c>
      <c r="F102" s="63"/>
      <c r="G102" s="63">
        <v>100</v>
      </c>
      <c r="H102" s="64" t="s">
        <v>34</v>
      </c>
      <c r="I102" s="63" t="s">
        <v>35</v>
      </c>
      <c r="J102" s="63" t="s">
        <v>36</v>
      </c>
      <c r="K102" s="63">
        <v>24</v>
      </c>
      <c r="L102" s="63">
        <v>1</v>
      </c>
      <c r="M102" s="63">
        <v>8</v>
      </c>
      <c r="N102" s="63" t="s">
        <v>37</v>
      </c>
      <c r="O102" s="63" t="s">
        <v>51</v>
      </c>
      <c r="P102" s="63"/>
      <c r="Q102" s="65">
        <v>13</v>
      </c>
      <c r="R102" s="65" t="s">
        <v>39</v>
      </c>
      <c r="S102" s="63">
        <v>4</v>
      </c>
      <c r="T102" s="66"/>
      <c r="U102" s="66"/>
      <c r="V102" s="66"/>
      <c r="W102" s="67"/>
      <c r="X102" s="63"/>
      <c r="Y102" s="63"/>
      <c r="Z102" s="63"/>
      <c r="AA102" s="63"/>
      <c r="AB102" s="63"/>
      <c r="AC102" s="68"/>
      <c r="AD102" s="69"/>
      <c r="AE102" s="70"/>
      <c r="AF102" s="71">
        <v>10</v>
      </c>
      <c r="AG102" s="72">
        <v>1</v>
      </c>
      <c r="AH102" s="73">
        <v>1</v>
      </c>
      <c r="AI102" s="74">
        <v>1</v>
      </c>
      <c r="AJ102" s="70">
        <v>19.75</v>
      </c>
      <c r="AK102" s="73">
        <f t="shared" si="3"/>
        <v>20</v>
      </c>
      <c r="AL102" s="72">
        <f t="shared" si="2"/>
        <v>19.9375</v>
      </c>
      <c r="AM102" s="72"/>
      <c r="AN102" s="75"/>
      <c r="AO102" s="76"/>
      <c r="AT102" s="110"/>
      <c r="AU102" s="121"/>
      <c r="AX102" s="115"/>
      <c r="BE102" s="115"/>
    </row>
    <row r="103" spans="1:57" s="104" customFormat="1" ht="6">
      <c r="A103" s="58">
        <v>157</v>
      </c>
      <c r="B103" s="59">
        <v>401811060</v>
      </c>
      <c r="C103" s="60" t="s">
        <v>188</v>
      </c>
      <c r="D103" s="61"/>
      <c r="E103" s="62" t="s">
        <v>58</v>
      </c>
      <c r="F103" s="63"/>
      <c r="G103" s="63"/>
      <c r="H103" s="64" t="s">
        <v>28</v>
      </c>
      <c r="I103" s="63"/>
      <c r="J103" s="63" t="s">
        <v>29</v>
      </c>
      <c r="K103" s="63"/>
      <c r="L103" s="63"/>
      <c r="M103" s="63"/>
      <c r="N103" s="63" t="s">
        <v>29</v>
      </c>
      <c r="O103" s="63"/>
      <c r="P103" s="63"/>
      <c r="Q103" s="65"/>
      <c r="R103" s="65"/>
      <c r="S103" s="63"/>
      <c r="T103" s="66"/>
      <c r="U103" s="66"/>
      <c r="V103" s="66"/>
      <c r="W103" s="67"/>
      <c r="X103" s="63"/>
      <c r="Y103" s="63"/>
      <c r="Z103" s="63"/>
      <c r="AA103" s="63"/>
      <c r="AB103" s="63"/>
      <c r="AC103" s="68"/>
      <c r="AD103" s="69"/>
      <c r="AE103" s="70"/>
      <c r="AF103" s="71"/>
      <c r="AG103" s="72"/>
      <c r="AH103" s="73" t="e">
        <v>#N/A</v>
      </c>
      <c r="AI103" s="74">
        <v>0</v>
      </c>
      <c r="AJ103" s="70" t="s">
        <v>29</v>
      </c>
      <c r="AK103" s="73">
        <f t="shared" si="3"/>
        <v>0</v>
      </c>
      <c r="AL103" s="72" t="e">
        <f t="shared" si="2"/>
        <v>#VALUE!</v>
      </c>
      <c r="AM103" s="72"/>
      <c r="AN103" s="75"/>
      <c r="AO103" s="76"/>
      <c r="AT103" s="110"/>
      <c r="AU103" s="121"/>
      <c r="AX103" s="115"/>
      <c r="BE103" s="115"/>
    </row>
    <row r="104" spans="1:57" s="104" customFormat="1" ht="6">
      <c r="A104" s="58">
        <v>68</v>
      </c>
      <c r="B104" s="59">
        <v>401809203</v>
      </c>
      <c r="C104" s="60" t="s">
        <v>189</v>
      </c>
      <c r="D104" s="61"/>
      <c r="E104" s="62" t="s">
        <v>27</v>
      </c>
      <c r="F104" s="63"/>
      <c r="G104" s="63"/>
      <c r="H104" s="64" t="s">
        <v>34</v>
      </c>
      <c r="I104" s="63"/>
      <c r="J104" s="63" t="s">
        <v>29</v>
      </c>
      <c r="K104" s="63"/>
      <c r="L104" s="63"/>
      <c r="M104" s="63"/>
      <c r="N104" s="63" t="s">
        <v>29</v>
      </c>
      <c r="O104" s="63"/>
      <c r="P104" s="63"/>
      <c r="Q104" s="65"/>
      <c r="R104" s="65"/>
      <c r="S104" s="63"/>
      <c r="T104" s="66"/>
      <c r="U104" s="66"/>
      <c r="V104" s="66"/>
      <c r="W104" s="67"/>
      <c r="X104" s="63"/>
      <c r="Y104" s="63"/>
      <c r="Z104" s="63"/>
      <c r="AA104" s="63"/>
      <c r="AB104" s="63"/>
      <c r="AC104" s="68"/>
      <c r="AD104" s="69"/>
      <c r="AE104" s="70"/>
      <c r="AF104" s="71"/>
      <c r="AG104" s="72"/>
      <c r="AH104" s="73" t="e">
        <v>#N/A</v>
      </c>
      <c r="AI104" s="74">
        <v>0</v>
      </c>
      <c r="AJ104" s="70" t="s">
        <v>29</v>
      </c>
      <c r="AK104" s="73">
        <f t="shared" si="3"/>
        <v>0</v>
      </c>
      <c r="AL104" s="72" t="e">
        <f t="shared" si="2"/>
        <v>#VALUE!</v>
      </c>
      <c r="AM104" s="72"/>
      <c r="AN104" s="75"/>
      <c r="AO104" s="76"/>
      <c r="AT104" s="110"/>
      <c r="AU104" s="121"/>
      <c r="AX104" s="115"/>
      <c r="BE104" s="115"/>
    </row>
    <row r="105" spans="1:57" s="104" customFormat="1" ht="6">
      <c r="A105" s="58">
        <v>69</v>
      </c>
      <c r="B105" s="59">
        <v>401805527</v>
      </c>
      <c r="C105" s="60" t="s">
        <v>190</v>
      </c>
      <c r="D105" s="61">
        <v>17.25</v>
      </c>
      <c r="E105" s="62" t="s">
        <v>27</v>
      </c>
      <c r="F105" s="63"/>
      <c r="G105" s="63">
        <v>100</v>
      </c>
      <c r="H105" s="64" t="s">
        <v>34</v>
      </c>
      <c r="I105" s="63" t="s">
        <v>35</v>
      </c>
      <c r="J105" s="63" t="s">
        <v>36</v>
      </c>
      <c r="K105" s="63">
        <v>24</v>
      </c>
      <c r="L105" s="63">
        <v>1</v>
      </c>
      <c r="M105" s="63">
        <v>8</v>
      </c>
      <c r="N105" s="63" t="s">
        <v>37</v>
      </c>
      <c r="O105" s="63" t="s">
        <v>38</v>
      </c>
      <c r="P105" s="63">
        <v>29</v>
      </c>
      <c r="Q105" s="65">
        <v>13</v>
      </c>
      <c r="R105" s="65" t="s">
        <v>39</v>
      </c>
      <c r="S105" s="63"/>
      <c r="T105" s="66"/>
      <c r="U105" s="66"/>
      <c r="V105" s="66"/>
      <c r="W105" s="67"/>
      <c r="X105" s="63"/>
      <c r="Y105" s="63"/>
      <c r="Z105" s="63"/>
      <c r="AA105" s="63"/>
      <c r="AB105" s="63"/>
      <c r="AC105" s="68"/>
      <c r="AD105" s="69"/>
      <c r="AE105" s="70"/>
      <c r="AF105" s="71"/>
      <c r="AG105" s="72">
        <v>1</v>
      </c>
      <c r="AH105" s="73">
        <v>1</v>
      </c>
      <c r="AI105" s="74">
        <v>1</v>
      </c>
      <c r="AJ105" s="70">
        <v>12.75</v>
      </c>
      <c r="AK105" s="73">
        <f t="shared" si="3"/>
        <v>17.25</v>
      </c>
      <c r="AL105" s="72">
        <f t="shared" si="2"/>
        <v>16.537500000000001</v>
      </c>
      <c r="AM105" s="72"/>
      <c r="AN105" s="75"/>
      <c r="AO105" s="76"/>
      <c r="AT105" s="110"/>
      <c r="AU105" s="121"/>
      <c r="AX105" s="115"/>
      <c r="BE105" s="115"/>
    </row>
    <row r="106" spans="1:57" s="104" customFormat="1" ht="6">
      <c r="A106" s="58">
        <v>26</v>
      </c>
      <c r="B106" s="59">
        <v>401805238</v>
      </c>
      <c r="C106" s="60" t="s">
        <v>191</v>
      </c>
      <c r="D106" s="61">
        <v>9.75</v>
      </c>
      <c r="E106" s="62" t="s">
        <v>42</v>
      </c>
      <c r="F106" s="63"/>
      <c r="G106" s="63">
        <v>80</v>
      </c>
      <c r="H106" s="64" t="s">
        <v>28</v>
      </c>
      <c r="I106" s="63" t="s">
        <v>35</v>
      </c>
      <c r="J106" s="63" t="s">
        <v>36</v>
      </c>
      <c r="K106" s="63">
        <v>24</v>
      </c>
      <c r="L106" s="63">
        <v>1</v>
      </c>
      <c r="M106" s="63">
        <v>8</v>
      </c>
      <c r="N106" s="63" t="s">
        <v>37</v>
      </c>
      <c r="O106" s="63" t="s">
        <v>38</v>
      </c>
      <c r="P106" s="63"/>
      <c r="Q106" s="65">
        <v>13</v>
      </c>
      <c r="R106" s="65"/>
      <c r="S106" s="63">
        <v>4</v>
      </c>
      <c r="T106" s="66"/>
      <c r="U106" s="66"/>
      <c r="V106" s="66"/>
      <c r="W106" s="67"/>
      <c r="X106" s="63"/>
      <c r="Y106" s="63"/>
      <c r="Z106" s="63"/>
      <c r="AA106" s="63"/>
      <c r="AB106" s="63"/>
      <c r="AC106" s="68"/>
      <c r="AD106" s="69"/>
      <c r="AE106" s="70"/>
      <c r="AF106" s="71"/>
      <c r="AG106" s="72">
        <v>1</v>
      </c>
      <c r="AH106" s="73">
        <v>0.8</v>
      </c>
      <c r="AI106" s="74">
        <v>0</v>
      </c>
      <c r="AJ106" s="70">
        <v>12.75</v>
      </c>
      <c r="AK106" s="73">
        <f t="shared" si="3"/>
        <v>9.75</v>
      </c>
      <c r="AL106" s="72">
        <f t="shared" si="2"/>
        <v>10.8375</v>
      </c>
      <c r="AM106" s="72"/>
      <c r="AN106" s="75"/>
      <c r="AO106" s="76"/>
      <c r="AT106" s="110"/>
      <c r="AU106" s="121"/>
      <c r="AX106" s="115"/>
      <c r="BE106" s="115"/>
    </row>
    <row r="107" spans="1:57" s="104" customFormat="1" ht="6">
      <c r="A107" s="58">
        <v>158</v>
      </c>
      <c r="B107" s="59">
        <v>401806668</v>
      </c>
      <c r="C107" s="60" t="s">
        <v>192</v>
      </c>
      <c r="D107" s="61"/>
      <c r="E107" s="62" t="s">
        <v>58</v>
      </c>
      <c r="F107" s="63"/>
      <c r="G107" s="63"/>
      <c r="H107" s="64" t="s">
        <v>28</v>
      </c>
      <c r="I107" s="63"/>
      <c r="J107" s="63" t="s">
        <v>29</v>
      </c>
      <c r="K107" s="63"/>
      <c r="L107" s="63"/>
      <c r="M107" s="63"/>
      <c r="N107" s="63" t="s">
        <v>29</v>
      </c>
      <c r="O107" s="63"/>
      <c r="P107" s="63"/>
      <c r="Q107" s="65"/>
      <c r="R107" s="65"/>
      <c r="S107" s="63"/>
      <c r="T107" s="66"/>
      <c r="U107" s="66"/>
      <c r="V107" s="66"/>
      <c r="W107" s="67"/>
      <c r="X107" s="63"/>
      <c r="Y107" s="63"/>
      <c r="Z107" s="63"/>
      <c r="AA107" s="63"/>
      <c r="AB107" s="63"/>
      <c r="AC107" s="68"/>
      <c r="AD107" s="69"/>
      <c r="AE107" s="70"/>
      <c r="AF107" s="71"/>
      <c r="AG107" s="72"/>
      <c r="AH107" s="73" t="e">
        <v>#N/A</v>
      </c>
      <c r="AI107" s="74">
        <v>0</v>
      </c>
      <c r="AJ107" s="70" t="s">
        <v>29</v>
      </c>
      <c r="AK107" s="73">
        <f t="shared" si="3"/>
        <v>0</v>
      </c>
      <c r="AL107" s="72" t="e">
        <f t="shared" si="2"/>
        <v>#VALUE!</v>
      </c>
      <c r="AM107" s="72"/>
      <c r="AN107" s="75"/>
      <c r="AO107" s="76"/>
      <c r="AT107" s="110"/>
      <c r="AU107" s="121"/>
      <c r="AX107" s="115"/>
      <c r="BE107" s="115"/>
    </row>
    <row r="108" spans="1:57" s="104" customFormat="1" ht="6">
      <c r="A108" s="58">
        <v>70</v>
      </c>
      <c r="B108" s="59">
        <v>401808835</v>
      </c>
      <c r="C108" s="60" t="s">
        <v>193</v>
      </c>
      <c r="D108" s="61"/>
      <c r="E108" s="62" t="s">
        <v>27</v>
      </c>
      <c r="F108" s="63"/>
      <c r="G108" s="63"/>
      <c r="H108" s="64" t="s">
        <v>28</v>
      </c>
      <c r="I108" s="63"/>
      <c r="J108" s="63" t="s">
        <v>29</v>
      </c>
      <c r="K108" s="63"/>
      <c r="L108" s="63"/>
      <c r="M108" s="63"/>
      <c r="N108" s="63" t="s">
        <v>29</v>
      </c>
      <c r="O108" s="63"/>
      <c r="P108" s="63"/>
      <c r="Q108" s="65"/>
      <c r="R108" s="65"/>
      <c r="S108" s="63"/>
      <c r="T108" s="66"/>
      <c r="U108" s="66"/>
      <c r="V108" s="66"/>
      <c r="W108" s="67"/>
      <c r="X108" s="63"/>
      <c r="Y108" s="63"/>
      <c r="Z108" s="63"/>
      <c r="AA108" s="63"/>
      <c r="AB108" s="63"/>
      <c r="AC108" s="68"/>
      <c r="AD108" s="69"/>
      <c r="AE108" s="70"/>
      <c r="AF108" s="71"/>
      <c r="AG108" s="72"/>
      <c r="AH108" s="73" t="e">
        <v>#N/A</v>
      </c>
      <c r="AI108" s="74">
        <v>0</v>
      </c>
      <c r="AJ108" s="70" t="s">
        <v>29</v>
      </c>
      <c r="AK108" s="73">
        <f t="shared" si="3"/>
        <v>0</v>
      </c>
      <c r="AL108" s="72" t="e">
        <f t="shared" si="2"/>
        <v>#VALUE!</v>
      </c>
      <c r="AM108" s="72"/>
      <c r="AN108" s="75"/>
      <c r="AO108" s="76"/>
      <c r="AT108" s="110"/>
      <c r="AU108" s="121"/>
      <c r="AX108" s="115"/>
      <c r="BE108" s="115"/>
    </row>
    <row r="109" spans="1:57" s="104" customFormat="1" ht="6">
      <c r="A109" s="58">
        <v>27</v>
      </c>
      <c r="B109" s="59">
        <v>401805221</v>
      </c>
      <c r="C109" s="60" t="s">
        <v>194</v>
      </c>
      <c r="D109" s="61">
        <v>18.5</v>
      </c>
      <c r="E109" s="62" t="s">
        <v>42</v>
      </c>
      <c r="F109" s="63" t="s">
        <v>81</v>
      </c>
      <c r="G109" s="63"/>
      <c r="H109" s="64" t="s">
        <v>28</v>
      </c>
      <c r="I109" s="63" t="s">
        <v>35</v>
      </c>
      <c r="J109" s="63" t="s">
        <v>36</v>
      </c>
      <c r="K109" s="63">
        <v>24</v>
      </c>
      <c r="L109" s="63">
        <v>1</v>
      </c>
      <c r="M109" s="63">
        <v>8</v>
      </c>
      <c r="N109" s="63" t="s">
        <v>37</v>
      </c>
      <c r="O109" s="63" t="s">
        <v>38</v>
      </c>
      <c r="P109" s="63"/>
      <c r="Q109" s="65">
        <v>13</v>
      </c>
      <c r="R109" s="65" t="s">
        <v>39</v>
      </c>
      <c r="S109" s="63">
        <v>4</v>
      </c>
      <c r="T109" s="66"/>
      <c r="U109" s="66"/>
      <c r="V109" s="66"/>
      <c r="W109" s="67"/>
      <c r="X109" s="63"/>
      <c r="Y109" s="63"/>
      <c r="Z109" s="63"/>
      <c r="AA109" s="63"/>
      <c r="AB109" s="63"/>
      <c r="AC109" s="68"/>
      <c r="AD109" s="69"/>
      <c r="AE109" s="70"/>
      <c r="AF109" s="71"/>
      <c r="AG109" s="72">
        <v>1</v>
      </c>
      <c r="AH109" s="73">
        <v>1</v>
      </c>
      <c r="AI109" s="74">
        <v>1</v>
      </c>
      <c r="AJ109" s="70">
        <v>15.5</v>
      </c>
      <c r="AK109" s="73">
        <f t="shared" si="3"/>
        <v>18.5</v>
      </c>
      <c r="AL109" s="72">
        <f t="shared" si="2"/>
        <v>17.975000000000001</v>
      </c>
      <c r="AM109" s="72"/>
      <c r="AN109" s="75"/>
      <c r="AO109" s="76"/>
      <c r="AT109" s="110"/>
      <c r="AU109" s="121"/>
      <c r="AX109" s="115"/>
      <c r="BE109" s="115"/>
    </row>
    <row r="110" spans="1:57" s="104" customFormat="1" ht="6">
      <c r="A110" s="58">
        <v>113</v>
      </c>
      <c r="B110" s="59">
        <v>401808185</v>
      </c>
      <c r="C110" s="60" t="s">
        <v>195</v>
      </c>
      <c r="D110" s="61"/>
      <c r="E110" s="62" t="s">
        <v>33</v>
      </c>
      <c r="F110" s="63"/>
      <c r="G110" s="63">
        <v>95</v>
      </c>
      <c r="H110" s="64" t="s">
        <v>28</v>
      </c>
      <c r="I110" s="63"/>
      <c r="J110" s="63" t="s">
        <v>29</v>
      </c>
      <c r="K110" s="63"/>
      <c r="L110" s="63"/>
      <c r="M110" s="63"/>
      <c r="N110" s="63" t="s">
        <v>29</v>
      </c>
      <c r="O110" s="63"/>
      <c r="P110" s="63"/>
      <c r="Q110" s="65"/>
      <c r="R110" s="65"/>
      <c r="S110" s="63"/>
      <c r="T110" s="66"/>
      <c r="U110" s="66"/>
      <c r="V110" s="66"/>
      <c r="W110" s="67"/>
      <c r="X110" s="63"/>
      <c r="Y110" s="63"/>
      <c r="Z110" s="63"/>
      <c r="AA110" s="63"/>
      <c r="AB110" s="63"/>
      <c r="AC110" s="68"/>
      <c r="AD110" s="69"/>
      <c r="AE110" s="70"/>
      <c r="AF110" s="71"/>
      <c r="AG110" s="72">
        <v>0.2</v>
      </c>
      <c r="AH110" s="73">
        <v>1</v>
      </c>
      <c r="AI110" s="74">
        <v>0</v>
      </c>
      <c r="AJ110" s="70" t="s">
        <v>29</v>
      </c>
      <c r="AK110" s="73">
        <f t="shared" si="3"/>
        <v>0</v>
      </c>
      <c r="AL110" s="72" t="e">
        <f t="shared" si="2"/>
        <v>#VALUE!</v>
      </c>
      <c r="AM110" s="72"/>
      <c r="AN110" s="75"/>
      <c r="AO110" s="76"/>
      <c r="AT110" s="110"/>
      <c r="AU110" s="121"/>
      <c r="AX110" s="115"/>
      <c r="BE110" s="115"/>
    </row>
    <row r="111" spans="1:57" s="104" customFormat="1" ht="6">
      <c r="A111" s="58">
        <v>71</v>
      </c>
      <c r="B111" s="59">
        <v>401809420</v>
      </c>
      <c r="C111" s="60" t="s">
        <v>196</v>
      </c>
      <c r="D111" s="61">
        <v>13.5</v>
      </c>
      <c r="E111" s="62" t="s">
        <v>27</v>
      </c>
      <c r="F111" s="63"/>
      <c r="G111" s="63">
        <v>95</v>
      </c>
      <c r="H111" s="64" t="s">
        <v>28</v>
      </c>
      <c r="I111" s="63" t="s">
        <v>35</v>
      </c>
      <c r="J111" s="63" t="s">
        <v>36</v>
      </c>
      <c r="K111" s="63">
        <v>24</v>
      </c>
      <c r="L111" s="63">
        <v>1</v>
      </c>
      <c r="M111" s="63">
        <v>8</v>
      </c>
      <c r="N111" s="63" t="s">
        <v>37</v>
      </c>
      <c r="O111" s="63" t="s">
        <v>38</v>
      </c>
      <c r="P111" s="63"/>
      <c r="Q111" s="65">
        <v>13</v>
      </c>
      <c r="R111" s="65" t="s">
        <v>39</v>
      </c>
      <c r="S111" s="63"/>
      <c r="T111" s="66"/>
      <c r="U111" s="66"/>
      <c r="V111" s="66"/>
      <c r="W111" s="67"/>
      <c r="X111" s="63"/>
      <c r="Y111" s="63"/>
      <c r="Z111" s="63"/>
      <c r="AA111" s="63"/>
      <c r="AB111" s="63"/>
      <c r="AC111" s="68"/>
      <c r="AD111" s="69"/>
      <c r="AE111" s="70"/>
      <c r="AF111" s="71"/>
      <c r="AG111" s="72">
        <v>1</v>
      </c>
      <c r="AH111" s="73">
        <v>1</v>
      </c>
      <c r="AI111" s="74">
        <v>0.99</v>
      </c>
      <c r="AJ111" s="70">
        <v>16.75</v>
      </c>
      <c r="AK111" s="73">
        <f t="shared" si="3"/>
        <v>13.5</v>
      </c>
      <c r="AL111" s="72">
        <f t="shared" si="2"/>
        <v>15.2775</v>
      </c>
      <c r="AM111" s="72"/>
      <c r="AN111" s="75"/>
      <c r="AO111" s="76"/>
      <c r="AT111" s="110"/>
      <c r="AU111" s="121"/>
      <c r="AX111" s="115"/>
      <c r="BE111" s="115"/>
    </row>
    <row r="112" spans="1:57" s="104" customFormat="1" ht="6">
      <c r="A112" s="58">
        <v>159</v>
      </c>
      <c r="B112" s="59">
        <v>401805777</v>
      </c>
      <c r="C112" s="60" t="s">
        <v>197</v>
      </c>
      <c r="D112" s="61"/>
      <c r="E112" s="62" t="s">
        <v>58</v>
      </c>
      <c r="F112" s="63" t="s">
        <v>81</v>
      </c>
      <c r="G112" s="63"/>
      <c r="H112" s="64" t="s">
        <v>34</v>
      </c>
      <c r="I112" s="63" t="s">
        <v>35</v>
      </c>
      <c r="J112" s="63" t="s">
        <v>29</v>
      </c>
      <c r="K112" s="63" t="s">
        <v>129</v>
      </c>
      <c r="L112" s="63"/>
      <c r="M112" s="63"/>
      <c r="N112" s="63" t="s">
        <v>29</v>
      </c>
      <c r="O112" s="63"/>
      <c r="P112" s="63"/>
      <c r="Q112" s="65"/>
      <c r="R112" s="65"/>
      <c r="S112" s="63"/>
      <c r="T112" s="66"/>
      <c r="U112" s="66"/>
      <c r="V112" s="66"/>
      <c r="W112" s="67"/>
      <c r="X112" s="63"/>
      <c r="Y112" s="63"/>
      <c r="Z112" s="63"/>
      <c r="AA112" s="63"/>
      <c r="AB112" s="63"/>
      <c r="AC112" s="68"/>
      <c r="AD112" s="69"/>
      <c r="AE112" s="70"/>
      <c r="AF112" s="71"/>
      <c r="AG112" s="72">
        <v>0.5</v>
      </c>
      <c r="AH112" s="73">
        <v>0</v>
      </c>
      <c r="AI112" s="74">
        <v>0</v>
      </c>
      <c r="AJ112" s="70" t="s">
        <v>29</v>
      </c>
      <c r="AK112" s="73">
        <f t="shared" si="3"/>
        <v>0</v>
      </c>
      <c r="AL112" s="72" t="e">
        <f t="shared" si="2"/>
        <v>#VALUE!</v>
      </c>
      <c r="AM112" s="72"/>
      <c r="AN112" s="75"/>
      <c r="AO112" s="76"/>
      <c r="AT112" s="110"/>
      <c r="AU112" s="121"/>
      <c r="AX112" s="115"/>
      <c r="BE112" s="115"/>
    </row>
    <row r="113" spans="1:57" s="104" customFormat="1" ht="6">
      <c r="A113" s="58">
        <v>114</v>
      </c>
      <c r="B113" s="59">
        <v>401811294</v>
      </c>
      <c r="C113" s="60" t="s">
        <v>198</v>
      </c>
      <c r="D113" s="61"/>
      <c r="E113" s="62" t="s">
        <v>33</v>
      </c>
      <c r="F113" s="63"/>
      <c r="G113" s="63"/>
      <c r="H113" s="64" t="s">
        <v>28</v>
      </c>
      <c r="I113" s="63"/>
      <c r="J113" s="63" t="s">
        <v>29</v>
      </c>
      <c r="K113" s="63"/>
      <c r="L113" s="63"/>
      <c r="M113" s="63"/>
      <c r="N113" s="63" t="s">
        <v>29</v>
      </c>
      <c r="O113" s="63"/>
      <c r="P113" s="63"/>
      <c r="Q113" s="65"/>
      <c r="R113" s="65"/>
      <c r="S113" s="63"/>
      <c r="T113" s="66"/>
      <c r="U113" s="66"/>
      <c r="V113" s="66"/>
      <c r="W113" s="67"/>
      <c r="X113" s="63"/>
      <c r="Y113" s="63"/>
      <c r="Z113" s="63"/>
      <c r="AA113" s="63"/>
      <c r="AB113" s="63"/>
      <c r="AC113" s="68"/>
      <c r="AD113" s="69"/>
      <c r="AE113" s="70"/>
      <c r="AF113" s="71"/>
      <c r="AG113" s="72"/>
      <c r="AH113" s="73" t="e">
        <v>#N/A</v>
      </c>
      <c r="AI113" s="74">
        <v>0</v>
      </c>
      <c r="AJ113" s="70" t="s">
        <v>29</v>
      </c>
      <c r="AK113" s="73">
        <f t="shared" si="3"/>
        <v>0</v>
      </c>
      <c r="AL113" s="72" t="e">
        <f t="shared" si="2"/>
        <v>#VALUE!</v>
      </c>
      <c r="AM113" s="72"/>
      <c r="AN113" s="75"/>
      <c r="AO113" s="76"/>
      <c r="AT113" s="110"/>
      <c r="AU113" s="121"/>
      <c r="AX113" s="115"/>
      <c r="BE113" s="115"/>
    </row>
    <row r="114" spans="1:57" s="104" customFormat="1" ht="6">
      <c r="A114" s="58">
        <v>160</v>
      </c>
      <c r="B114" s="59">
        <v>401811028</v>
      </c>
      <c r="C114" s="60" t="s">
        <v>199</v>
      </c>
      <c r="D114" s="61"/>
      <c r="E114" s="62" t="s">
        <v>58</v>
      </c>
      <c r="F114" s="63"/>
      <c r="G114" s="63"/>
      <c r="H114" s="64" t="s">
        <v>34</v>
      </c>
      <c r="I114" s="63"/>
      <c r="J114" s="63" t="s">
        <v>29</v>
      </c>
      <c r="K114" s="63"/>
      <c r="L114" s="63"/>
      <c r="M114" s="63"/>
      <c r="N114" s="63" t="s">
        <v>29</v>
      </c>
      <c r="O114" s="63"/>
      <c r="P114" s="63"/>
      <c r="Q114" s="65"/>
      <c r="R114" s="65"/>
      <c r="S114" s="63"/>
      <c r="T114" s="66"/>
      <c r="U114" s="66"/>
      <c r="V114" s="66"/>
      <c r="W114" s="67"/>
      <c r="X114" s="63"/>
      <c r="Y114" s="63"/>
      <c r="Z114" s="63"/>
      <c r="AA114" s="63"/>
      <c r="AB114" s="63"/>
      <c r="AC114" s="68"/>
      <c r="AD114" s="69"/>
      <c r="AE114" s="70"/>
      <c r="AF114" s="71"/>
      <c r="AG114" s="72"/>
      <c r="AH114" s="73" t="e">
        <v>#N/A</v>
      </c>
      <c r="AI114" s="74">
        <v>0</v>
      </c>
      <c r="AJ114" s="70" t="s">
        <v>29</v>
      </c>
      <c r="AK114" s="73">
        <f t="shared" si="3"/>
        <v>0</v>
      </c>
      <c r="AL114" s="72" t="e">
        <f t="shared" si="2"/>
        <v>#VALUE!</v>
      </c>
      <c r="AM114" s="72"/>
      <c r="AN114" s="75"/>
      <c r="AO114" s="76"/>
      <c r="AT114" s="110"/>
      <c r="AU114" s="121"/>
      <c r="AX114" s="115"/>
      <c r="BE114" s="115"/>
    </row>
    <row r="115" spans="1:57" s="104" customFormat="1" ht="6">
      <c r="A115" s="58">
        <v>28</v>
      </c>
      <c r="B115" s="59">
        <v>401808587</v>
      </c>
      <c r="C115" s="60" t="s">
        <v>200</v>
      </c>
      <c r="D115" s="61"/>
      <c r="E115" s="62" t="s">
        <v>42</v>
      </c>
      <c r="F115" s="63"/>
      <c r="G115" s="63"/>
      <c r="H115" s="64" t="s">
        <v>28</v>
      </c>
      <c r="I115" s="63" t="s">
        <v>29</v>
      </c>
      <c r="J115" s="63" t="s">
        <v>29</v>
      </c>
      <c r="K115" s="63"/>
      <c r="L115" s="63"/>
      <c r="M115" s="63">
        <v>8</v>
      </c>
      <c r="N115" s="63" t="s">
        <v>29</v>
      </c>
      <c r="O115" s="63"/>
      <c r="P115" s="63"/>
      <c r="Q115" s="65"/>
      <c r="R115" s="65"/>
      <c r="S115" s="63"/>
      <c r="T115" s="66"/>
      <c r="U115" s="66"/>
      <c r="V115" s="66"/>
      <c r="W115" s="67"/>
      <c r="X115" s="63"/>
      <c r="Y115" s="63"/>
      <c r="Z115" s="63"/>
      <c r="AA115" s="63"/>
      <c r="AB115" s="63"/>
      <c r="AC115" s="68"/>
      <c r="AD115" s="69"/>
      <c r="AE115" s="70"/>
      <c r="AF115" s="71"/>
      <c r="AG115" s="72"/>
      <c r="AH115" s="73">
        <v>0</v>
      </c>
      <c r="AI115" s="74">
        <v>0</v>
      </c>
      <c r="AJ115" s="70" t="s">
        <v>29</v>
      </c>
      <c r="AK115" s="73">
        <f t="shared" si="3"/>
        <v>0</v>
      </c>
      <c r="AL115" s="72" t="e">
        <f t="shared" si="2"/>
        <v>#VALUE!</v>
      </c>
      <c r="AM115" s="72"/>
      <c r="AN115" s="75"/>
      <c r="AO115" s="76"/>
      <c r="AT115" s="110"/>
      <c r="AU115" s="121"/>
      <c r="AX115" s="115"/>
      <c r="BE115" s="115"/>
    </row>
    <row r="116" spans="1:57" s="104" customFormat="1" ht="6">
      <c r="A116" s="58">
        <v>72</v>
      </c>
      <c r="B116" s="59">
        <v>401806643</v>
      </c>
      <c r="C116" s="60" t="s">
        <v>201</v>
      </c>
      <c r="D116" s="61"/>
      <c r="E116" s="62" t="s">
        <v>27</v>
      </c>
      <c r="F116" s="63"/>
      <c r="G116" s="63"/>
      <c r="H116" s="64" t="s">
        <v>34</v>
      </c>
      <c r="I116" s="63"/>
      <c r="J116" s="63" t="s">
        <v>29</v>
      </c>
      <c r="K116" s="63"/>
      <c r="L116" s="63"/>
      <c r="M116" s="63"/>
      <c r="N116" s="63" t="s">
        <v>29</v>
      </c>
      <c r="O116" s="63"/>
      <c r="P116" s="63"/>
      <c r="Q116" s="65"/>
      <c r="R116" s="65"/>
      <c r="S116" s="63"/>
      <c r="T116" s="66"/>
      <c r="U116" s="66"/>
      <c r="V116" s="66"/>
      <c r="W116" s="67"/>
      <c r="X116" s="63"/>
      <c r="Y116" s="63"/>
      <c r="Z116" s="63"/>
      <c r="AA116" s="63"/>
      <c r="AB116" s="63"/>
      <c r="AC116" s="68"/>
      <c r="AD116" s="69"/>
      <c r="AE116" s="70"/>
      <c r="AF116" s="71"/>
      <c r="AG116" s="72"/>
      <c r="AH116" s="73" t="e">
        <v>#N/A</v>
      </c>
      <c r="AI116" s="74">
        <v>0</v>
      </c>
      <c r="AJ116" s="70" t="s">
        <v>29</v>
      </c>
      <c r="AK116" s="73">
        <f t="shared" si="3"/>
        <v>0</v>
      </c>
      <c r="AL116" s="72" t="e">
        <f t="shared" si="2"/>
        <v>#VALUE!</v>
      </c>
      <c r="AM116" s="72"/>
      <c r="AN116" s="75"/>
      <c r="AO116" s="76"/>
      <c r="AT116" s="110"/>
      <c r="AU116" s="121"/>
      <c r="AX116" s="115"/>
      <c r="BE116" s="115"/>
    </row>
    <row r="117" spans="1:57" s="104" customFormat="1" ht="6">
      <c r="A117" s="58">
        <v>73</v>
      </c>
      <c r="B117" s="59">
        <v>401810313</v>
      </c>
      <c r="C117" s="60" t="s">
        <v>202</v>
      </c>
      <c r="D117" s="61">
        <v>12.75</v>
      </c>
      <c r="E117" s="62" t="s">
        <v>27</v>
      </c>
      <c r="F117" s="63"/>
      <c r="G117" s="63">
        <v>100</v>
      </c>
      <c r="H117" s="64" t="s">
        <v>28</v>
      </c>
      <c r="I117" s="63" t="s">
        <v>35</v>
      </c>
      <c r="J117" s="63" t="s">
        <v>36</v>
      </c>
      <c r="K117" s="63">
        <v>24</v>
      </c>
      <c r="L117" s="63">
        <v>1</v>
      </c>
      <c r="M117" s="63">
        <v>8</v>
      </c>
      <c r="N117" s="63" t="s">
        <v>37</v>
      </c>
      <c r="O117" s="63" t="s">
        <v>51</v>
      </c>
      <c r="P117" s="63"/>
      <c r="Q117" s="65"/>
      <c r="R117" s="65" t="s">
        <v>39</v>
      </c>
      <c r="S117" s="63"/>
      <c r="T117" s="66"/>
      <c r="U117" s="66"/>
      <c r="V117" s="66"/>
      <c r="W117" s="67"/>
      <c r="X117" s="63"/>
      <c r="Y117" s="63"/>
      <c r="Z117" s="63"/>
      <c r="AA117" s="63"/>
      <c r="AB117" s="63"/>
      <c r="AC117" s="68"/>
      <c r="AD117" s="69"/>
      <c r="AE117" s="70"/>
      <c r="AF117" s="71"/>
      <c r="AG117" s="72">
        <v>1</v>
      </c>
      <c r="AH117" s="73">
        <v>1</v>
      </c>
      <c r="AI117" s="74">
        <v>1</v>
      </c>
      <c r="AJ117" s="70">
        <v>14</v>
      </c>
      <c r="AK117" s="73">
        <f t="shared" si="3"/>
        <v>12.75</v>
      </c>
      <c r="AL117" s="72">
        <f t="shared" si="2"/>
        <v>14.15</v>
      </c>
      <c r="AM117" s="72"/>
      <c r="AN117" s="75"/>
      <c r="AO117" s="76"/>
      <c r="AT117" s="110"/>
      <c r="AU117" s="121"/>
      <c r="AX117" s="115"/>
      <c r="BE117" s="115"/>
    </row>
    <row r="118" spans="1:57" s="104" customFormat="1" ht="6">
      <c r="A118" s="58">
        <v>29</v>
      </c>
      <c r="B118" s="59">
        <v>401810338</v>
      </c>
      <c r="C118" s="60" t="s">
        <v>203</v>
      </c>
      <c r="D118" s="61">
        <v>9.5</v>
      </c>
      <c r="E118" s="62" t="s">
        <v>42</v>
      </c>
      <c r="F118" s="63"/>
      <c r="G118" s="63">
        <v>90</v>
      </c>
      <c r="H118" s="64" t="s">
        <v>28</v>
      </c>
      <c r="I118" s="63" t="s">
        <v>35</v>
      </c>
      <c r="J118" s="63" t="s">
        <v>98</v>
      </c>
      <c r="K118" s="63" t="s">
        <v>135</v>
      </c>
      <c r="L118" s="63">
        <v>1</v>
      </c>
      <c r="M118" s="63"/>
      <c r="N118" s="63" t="s">
        <v>37</v>
      </c>
      <c r="O118" s="63" t="s">
        <v>38</v>
      </c>
      <c r="P118" s="94">
        <v>29</v>
      </c>
      <c r="Q118" s="65">
        <v>13</v>
      </c>
      <c r="R118" s="65"/>
      <c r="S118" s="63"/>
      <c r="T118" s="66"/>
      <c r="U118" s="66"/>
      <c r="V118" s="66"/>
      <c r="W118" s="67"/>
      <c r="X118" s="63"/>
      <c r="Y118" s="63"/>
      <c r="Z118" s="63"/>
      <c r="AA118" s="63"/>
      <c r="AB118" s="63"/>
      <c r="AC118" s="68"/>
      <c r="AD118" s="69"/>
      <c r="AE118" s="70"/>
      <c r="AF118" s="71"/>
      <c r="AG118" s="72">
        <v>1</v>
      </c>
      <c r="AH118" s="73">
        <v>0.6</v>
      </c>
      <c r="AI118" s="74">
        <v>0</v>
      </c>
      <c r="AJ118" s="70">
        <v>3.5</v>
      </c>
      <c r="AK118" s="73">
        <f t="shared" si="3"/>
        <v>9.5</v>
      </c>
      <c r="AL118" s="72">
        <f t="shared" si="2"/>
        <v>8.1750000000000007</v>
      </c>
      <c r="AM118" s="72"/>
      <c r="AN118" s="75"/>
      <c r="AO118" s="76"/>
      <c r="AT118" s="110"/>
      <c r="AU118" s="121"/>
      <c r="AX118" s="115"/>
      <c r="BE118" s="115"/>
    </row>
    <row r="119" spans="1:57" s="104" customFormat="1" ht="6">
      <c r="A119" s="58">
        <v>115</v>
      </c>
      <c r="B119" s="59">
        <v>401810893</v>
      </c>
      <c r="C119" s="60" t="s">
        <v>204</v>
      </c>
      <c r="D119" s="61">
        <v>17.75</v>
      </c>
      <c r="E119" s="62" t="s">
        <v>33</v>
      </c>
      <c r="F119" s="63"/>
      <c r="G119" s="63">
        <v>95</v>
      </c>
      <c r="H119" s="64" t="s">
        <v>28</v>
      </c>
      <c r="I119" s="63" t="s">
        <v>35</v>
      </c>
      <c r="J119" s="63" t="s">
        <v>98</v>
      </c>
      <c r="K119" s="63">
        <v>24</v>
      </c>
      <c r="L119" s="63"/>
      <c r="M119" s="63"/>
      <c r="N119" s="63" t="s">
        <v>205</v>
      </c>
      <c r="O119" s="63"/>
      <c r="P119" s="63">
        <v>29</v>
      </c>
      <c r="Q119" s="65">
        <v>13</v>
      </c>
      <c r="R119" s="65" t="s">
        <v>39</v>
      </c>
      <c r="S119" s="63">
        <v>4</v>
      </c>
      <c r="T119" s="66"/>
      <c r="U119" s="66"/>
      <c r="V119" s="66"/>
      <c r="W119" s="67"/>
      <c r="X119" s="63"/>
      <c r="Y119" s="63"/>
      <c r="Z119" s="63"/>
      <c r="AA119" s="63"/>
      <c r="AB119" s="63"/>
      <c r="AC119" s="68"/>
      <c r="AD119" s="69"/>
      <c r="AE119" s="70"/>
      <c r="AF119" s="71"/>
      <c r="AG119" s="72">
        <v>0.9</v>
      </c>
      <c r="AH119" s="73">
        <v>0.6</v>
      </c>
      <c r="AI119" s="74">
        <v>0</v>
      </c>
      <c r="AJ119" s="70">
        <v>9.5</v>
      </c>
      <c r="AK119" s="73">
        <f t="shared" si="3"/>
        <v>17.75</v>
      </c>
      <c r="AL119" s="72">
        <f t="shared" si="2"/>
        <v>14.525</v>
      </c>
      <c r="AM119" s="72"/>
      <c r="AN119" s="75"/>
      <c r="AO119" s="76"/>
      <c r="AT119" s="110"/>
      <c r="AU119" s="121"/>
      <c r="AX119" s="115"/>
      <c r="BE119" s="115"/>
    </row>
    <row r="120" spans="1:57" s="104" customFormat="1" ht="6">
      <c r="A120" s="58">
        <v>74</v>
      </c>
      <c r="B120" s="59">
        <v>401810442</v>
      </c>
      <c r="C120" s="60" t="s">
        <v>206</v>
      </c>
      <c r="D120" s="61">
        <v>19.5</v>
      </c>
      <c r="E120" s="62" t="s">
        <v>27</v>
      </c>
      <c r="F120" s="63"/>
      <c r="G120" s="63">
        <v>100</v>
      </c>
      <c r="H120" s="64" t="s">
        <v>34</v>
      </c>
      <c r="I120" s="63" t="s">
        <v>35</v>
      </c>
      <c r="J120" s="63" t="s">
        <v>36</v>
      </c>
      <c r="K120" s="63">
        <v>24</v>
      </c>
      <c r="L120" s="63">
        <v>1</v>
      </c>
      <c r="M120" s="63">
        <v>8</v>
      </c>
      <c r="N120" s="63" t="s">
        <v>29</v>
      </c>
      <c r="O120" s="63" t="s">
        <v>38</v>
      </c>
      <c r="P120" s="63"/>
      <c r="Q120" s="65">
        <v>13</v>
      </c>
      <c r="R120" s="65" t="s">
        <v>52</v>
      </c>
      <c r="S120" s="63"/>
      <c r="T120" s="66"/>
      <c r="U120" s="66"/>
      <c r="V120" s="66"/>
      <c r="W120" s="67"/>
      <c r="X120" s="63"/>
      <c r="Y120" s="63"/>
      <c r="Z120" s="63"/>
      <c r="AA120" s="63"/>
      <c r="AB120" s="63"/>
      <c r="AC120" s="68"/>
      <c r="AD120" s="69"/>
      <c r="AE120" s="70"/>
      <c r="AF120" s="71">
        <v>10</v>
      </c>
      <c r="AG120" s="72">
        <v>0.9</v>
      </c>
      <c r="AH120" s="73">
        <v>1</v>
      </c>
      <c r="AI120" s="74">
        <v>1</v>
      </c>
      <c r="AJ120" s="70">
        <v>19.25</v>
      </c>
      <c r="AK120" s="73">
        <f t="shared" si="3"/>
        <v>19.5</v>
      </c>
      <c r="AL120" s="72">
        <f t="shared" si="2"/>
        <v>19.412499999999998</v>
      </c>
      <c r="AM120" s="72"/>
      <c r="AN120" s="75"/>
      <c r="AO120" s="76"/>
      <c r="AT120" s="110"/>
      <c r="AU120" s="121"/>
      <c r="AX120" s="115"/>
      <c r="BE120" s="115"/>
    </row>
    <row r="121" spans="1:57" s="104" customFormat="1" ht="6">
      <c r="A121" s="58">
        <v>161</v>
      </c>
      <c r="B121" s="59">
        <v>401810362</v>
      </c>
      <c r="C121" s="60" t="s">
        <v>207</v>
      </c>
      <c r="D121" s="61">
        <v>3.5</v>
      </c>
      <c r="E121" s="62" t="s">
        <v>58</v>
      </c>
      <c r="F121" s="63"/>
      <c r="G121" s="63"/>
      <c r="H121" s="64" t="s">
        <v>28</v>
      </c>
      <c r="I121" s="63"/>
      <c r="J121" s="63" t="s">
        <v>29</v>
      </c>
      <c r="K121" s="63"/>
      <c r="L121" s="63">
        <v>1</v>
      </c>
      <c r="M121" s="63">
        <v>8</v>
      </c>
      <c r="N121" s="63" t="s">
        <v>205</v>
      </c>
      <c r="O121" s="63" t="s">
        <v>208</v>
      </c>
      <c r="P121" s="63"/>
      <c r="Q121" s="65">
        <v>13</v>
      </c>
      <c r="R121" s="65" t="s">
        <v>61</v>
      </c>
      <c r="S121" s="63">
        <v>4</v>
      </c>
      <c r="T121" s="66"/>
      <c r="U121" s="66"/>
      <c r="V121" s="66"/>
      <c r="W121" s="67"/>
      <c r="X121" s="63"/>
      <c r="Y121" s="63"/>
      <c r="Z121" s="63"/>
      <c r="AA121" s="63"/>
      <c r="AB121" s="63"/>
      <c r="AC121" s="68"/>
      <c r="AD121" s="69"/>
      <c r="AE121" s="70"/>
      <c r="AF121" s="71"/>
      <c r="AG121" s="72">
        <v>0.5</v>
      </c>
      <c r="AH121" s="73">
        <v>0</v>
      </c>
      <c r="AI121" s="74">
        <v>0.65</v>
      </c>
      <c r="AJ121" s="70">
        <v>9</v>
      </c>
      <c r="AK121" s="73">
        <f t="shared" si="3"/>
        <v>3.5</v>
      </c>
      <c r="AL121" s="72">
        <f t="shared" si="2"/>
        <v>5.5</v>
      </c>
      <c r="AM121" s="72"/>
      <c r="AN121" s="75"/>
      <c r="AO121" s="76"/>
      <c r="AT121" s="110"/>
      <c r="AU121" s="121"/>
      <c r="AX121" s="115"/>
      <c r="BE121" s="115"/>
    </row>
    <row r="122" spans="1:57" s="104" customFormat="1" ht="6">
      <c r="A122" s="58">
        <v>75</v>
      </c>
      <c r="B122" s="59">
        <v>401810008</v>
      </c>
      <c r="C122" s="60" t="s">
        <v>209</v>
      </c>
      <c r="D122" s="61">
        <v>17.75</v>
      </c>
      <c r="E122" s="62" t="s">
        <v>27</v>
      </c>
      <c r="F122" s="63"/>
      <c r="G122" s="63">
        <v>100</v>
      </c>
      <c r="H122" s="64" t="s">
        <v>28</v>
      </c>
      <c r="I122" s="63" t="s">
        <v>35</v>
      </c>
      <c r="J122" s="63" t="s">
        <v>36</v>
      </c>
      <c r="K122" s="63">
        <v>24</v>
      </c>
      <c r="L122" s="63">
        <v>1</v>
      </c>
      <c r="M122" s="63">
        <v>8</v>
      </c>
      <c r="N122" s="63" t="s">
        <v>37</v>
      </c>
      <c r="O122" s="63" t="s">
        <v>38</v>
      </c>
      <c r="P122" s="63">
        <v>29</v>
      </c>
      <c r="Q122" s="65">
        <v>13</v>
      </c>
      <c r="R122" s="65" t="s">
        <v>39</v>
      </c>
      <c r="S122" s="63"/>
      <c r="T122" s="66"/>
      <c r="U122" s="66"/>
      <c r="V122" s="66"/>
      <c r="W122" s="67"/>
      <c r="X122" s="63"/>
      <c r="Y122" s="63"/>
      <c r="Z122" s="63"/>
      <c r="AA122" s="63"/>
      <c r="AB122" s="63"/>
      <c r="AC122" s="68"/>
      <c r="AD122" s="69"/>
      <c r="AE122" s="70"/>
      <c r="AF122" s="71"/>
      <c r="AG122" s="72">
        <v>1</v>
      </c>
      <c r="AH122" s="73">
        <v>1</v>
      </c>
      <c r="AI122" s="74">
        <v>0</v>
      </c>
      <c r="AJ122" s="70">
        <v>17</v>
      </c>
      <c r="AK122" s="73">
        <f t="shared" si="3"/>
        <v>17.75</v>
      </c>
      <c r="AL122" s="72">
        <f t="shared" si="2"/>
        <v>16.899999999999999</v>
      </c>
      <c r="AM122" s="72"/>
      <c r="AN122" s="75"/>
      <c r="AO122" s="76"/>
      <c r="AT122" s="110"/>
      <c r="AU122" s="121"/>
      <c r="AX122" s="115"/>
      <c r="BE122" s="115"/>
    </row>
    <row r="123" spans="1:57" s="104" customFormat="1" ht="6">
      <c r="A123" s="58">
        <v>116</v>
      </c>
      <c r="B123" s="59">
        <v>401821371</v>
      </c>
      <c r="C123" s="60" t="s">
        <v>210</v>
      </c>
      <c r="D123" s="61">
        <v>20</v>
      </c>
      <c r="E123" s="62" t="s">
        <v>33</v>
      </c>
      <c r="F123" s="63"/>
      <c r="G123" s="63">
        <v>100</v>
      </c>
      <c r="H123" s="64" t="s">
        <v>34</v>
      </c>
      <c r="I123" s="63" t="s">
        <v>35</v>
      </c>
      <c r="J123" s="63" t="s">
        <v>36</v>
      </c>
      <c r="K123" s="63">
        <v>24</v>
      </c>
      <c r="L123" s="63">
        <v>1</v>
      </c>
      <c r="M123" s="63">
        <v>8</v>
      </c>
      <c r="N123" s="63" t="s">
        <v>37</v>
      </c>
      <c r="O123" s="63" t="s">
        <v>38</v>
      </c>
      <c r="P123" s="63">
        <v>29</v>
      </c>
      <c r="Q123" s="65">
        <v>13</v>
      </c>
      <c r="R123" s="65" t="s">
        <v>39</v>
      </c>
      <c r="S123" s="63">
        <v>4</v>
      </c>
      <c r="T123" s="66"/>
      <c r="U123" s="66"/>
      <c r="V123" s="66"/>
      <c r="W123" s="67"/>
      <c r="X123" s="63"/>
      <c r="Y123" s="63"/>
      <c r="Z123" s="63"/>
      <c r="AA123" s="63"/>
      <c r="AB123" s="63"/>
      <c r="AC123" s="68"/>
      <c r="AD123" s="69"/>
      <c r="AE123" s="70"/>
      <c r="AF123" s="71">
        <v>10</v>
      </c>
      <c r="AG123" s="72">
        <v>1</v>
      </c>
      <c r="AH123" s="73">
        <v>1</v>
      </c>
      <c r="AI123" s="74">
        <v>1</v>
      </c>
      <c r="AJ123" s="70">
        <v>19.5</v>
      </c>
      <c r="AK123" s="73">
        <f t="shared" si="3"/>
        <v>20</v>
      </c>
      <c r="AL123" s="72">
        <f t="shared" si="2"/>
        <v>19.875</v>
      </c>
      <c r="AM123" s="72"/>
      <c r="AN123" s="75"/>
      <c r="AO123" s="76"/>
      <c r="AT123" s="110"/>
      <c r="AU123" s="121"/>
      <c r="AX123" s="115"/>
      <c r="BE123" s="115"/>
    </row>
    <row r="124" spans="1:57" s="104" customFormat="1" ht="6">
      <c r="A124" s="58">
        <v>117</v>
      </c>
      <c r="B124" s="59">
        <v>401805961</v>
      </c>
      <c r="C124" s="60" t="s">
        <v>211</v>
      </c>
      <c r="D124" s="61">
        <v>17.5</v>
      </c>
      <c r="E124" s="62" t="s">
        <v>33</v>
      </c>
      <c r="F124" s="63" t="s">
        <v>81</v>
      </c>
      <c r="G124" s="63"/>
      <c r="H124" s="64" t="s">
        <v>34</v>
      </c>
      <c r="I124" s="63" t="s">
        <v>35</v>
      </c>
      <c r="J124" s="63">
        <v>17</v>
      </c>
      <c r="K124" s="63">
        <v>24</v>
      </c>
      <c r="L124" s="63">
        <v>1</v>
      </c>
      <c r="M124" s="63">
        <v>8</v>
      </c>
      <c r="N124" s="63" t="s">
        <v>37</v>
      </c>
      <c r="O124" s="63" t="s">
        <v>38</v>
      </c>
      <c r="P124" s="63"/>
      <c r="Q124" s="65">
        <v>13</v>
      </c>
      <c r="R124" s="65" t="s">
        <v>212</v>
      </c>
      <c r="S124" s="63">
        <v>4</v>
      </c>
      <c r="T124" s="66"/>
      <c r="U124" s="66"/>
      <c r="V124" s="66"/>
      <c r="W124" s="67"/>
      <c r="X124" s="63"/>
      <c r="Y124" s="63"/>
      <c r="Z124" s="63"/>
      <c r="AA124" s="63"/>
      <c r="AB124" s="63"/>
      <c r="AC124" s="68"/>
      <c r="AD124" s="69"/>
      <c r="AE124" s="70"/>
      <c r="AF124" s="71">
        <v>10</v>
      </c>
      <c r="AG124" s="72">
        <v>1</v>
      </c>
      <c r="AH124" s="73">
        <v>1</v>
      </c>
      <c r="AI124" s="74">
        <v>1</v>
      </c>
      <c r="AJ124" s="70">
        <v>18.75</v>
      </c>
      <c r="AK124" s="73">
        <f t="shared" si="3"/>
        <v>17.5</v>
      </c>
      <c r="AL124" s="72">
        <f t="shared" si="2"/>
        <v>18.1875</v>
      </c>
      <c r="AM124" s="72"/>
      <c r="AN124" s="75"/>
      <c r="AO124" s="76"/>
      <c r="AT124" s="110"/>
      <c r="AU124" s="121"/>
      <c r="AX124" s="115"/>
      <c r="BE124" s="115"/>
    </row>
    <row r="125" spans="1:57" s="104" customFormat="1" ht="6">
      <c r="A125" s="58">
        <v>177</v>
      </c>
      <c r="B125" s="59">
        <v>401809445</v>
      </c>
      <c r="C125" s="60" t="s">
        <v>213</v>
      </c>
      <c r="D125" s="61">
        <v>19.5</v>
      </c>
      <c r="E125" s="62"/>
      <c r="F125" s="63"/>
      <c r="G125" s="63"/>
      <c r="H125" s="64"/>
      <c r="I125" s="63"/>
      <c r="J125" s="63" t="s">
        <v>36</v>
      </c>
      <c r="K125" s="63">
        <v>24</v>
      </c>
      <c r="L125" s="63">
        <v>1</v>
      </c>
      <c r="M125" s="63">
        <v>8</v>
      </c>
      <c r="N125" s="63" t="s">
        <v>37</v>
      </c>
      <c r="O125" s="63"/>
      <c r="P125" s="63"/>
      <c r="Q125" s="65">
        <v>13</v>
      </c>
      <c r="R125" s="65" t="s">
        <v>39</v>
      </c>
      <c r="S125" s="63"/>
      <c r="T125" s="66"/>
      <c r="U125" s="66"/>
      <c r="V125" s="66"/>
      <c r="W125" s="67"/>
      <c r="X125" s="63"/>
      <c r="Y125" s="63"/>
      <c r="Z125" s="63"/>
      <c r="AA125" s="63"/>
      <c r="AB125" s="63"/>
      <c r="AC125" s="68"/>
      <c r="AD125" s="69"/>
      <c r="AE125" s="70"/>
      <c r="AF125" s="71">
        <v>9.9</v>
      </c>
      <c r="AG125" s="72">
        <v>0.8</v>
      </c>
      <c r="AH125" s="73">
        <v>1</v>
      </c>
      <c r="AI125" s="74">
        <v>0.99</v>
      </c>
      <c r="AJ125" s="70">
        <v>19.75</v>
      </c>
      <c r="AK125" s="73">
        <f t="shared" si="3"/>
        <v>19.5</v>
      </c>
      <c r="AL125" s="72">
        <f t="shared" si="2"/>
        <v>19.427499999999998</v>
      </c>
      <c r="AM125" s="72"/>
      <c r="AN125" s="75"/>
      <c r="AO125" s="76"/>
      <c r="AT125" s="110"/>
      <c r="AU125" s="121"/>
      <c r="AX125" s="115"/>
      <c r="BE125" s="115"/>
    </row>
    <row r="126" spans="1:57" s="104" customFormat="1" ht="6">
      <c r="A126" s="58">
        <v>76</v>
      </c>
      <c r="B126" s="59">
        <v>401806764</v>
      </c>
      <c r="C126" s="60" t="s">
        <v>214</v>
      </c>
      <c r="D126" s="61"/>
      <c r="E126" s="62" t="s">
        <v>27</v>
      </c>
      <c r="F126" s="63"/>
      <c r="G126" s="63"/>
      <c r="H126" s="64" t="s">
        <v>34</v>
      </c>
      <c r="I126" s="63"/>
      <c r="J126" s="63" t="s">
        <v>29</v>
      </c>
      <c r="K126" s="63"/>
      <c r="L126" s="63"/>
      <c r="M126" s="63"/>
      <c r="N126" s="63" t="s">
        <v>29</v>
      </c>
      <c r="O126" s="63"/>
      <c r="P126" s="63"/>
      <c r="Q126" s="65"/>
      <c r="R126" s="65"/>
      <c r="S126" s="63"/>
      <c r="T126" s="66"/>
      <c r="U126" s="66"/>
      <c r="V126" s="66"/>
      <c r="W126" s="67"/>
      <c r="X126" s="63"/>
      <c r="Y126" s="63"/>
      <c r="Z126" s="63"/>
      <c r="AA126" s="63"/>
      <c r="AB126" s="63"/>
      <c r="AC126" s="68"/>
      <c r="AD126" s="69"/>
      <c r="AE126" s="70"/>
      <c r="AF126" s="71"/>
      <c r="AG126" s="72"/>
      <c r="AH126" s="73" t="e">
        <v>#N/A</v>
      </c>
      <c r="AI126" s="74">
        <v>0</v>
      </c>
      <c r="AJ126" s="70" t="s">
        <v>29</v>
      </c>
      <c r="AK126" s="73">
        <f t="shared" si="3"/>
        <v>0</v>
      </c>
      <c r="AL126" s="72" t="e">
        <f t="shared" si="2"/>
        <v>#VALUE!</v>
      </c>
      <c r="AM126" s="72"/>
      <c r="AN126" s="75"/>
      <c r="AO126" s="76"/>
      <c r="AT126" s="110"/>
      <c r="AU126" s="121"/>
      <c r="AX126" s="115"/>
      <c r="BE126" s="115"/>
    </row>
    <row r="127" spans="1:57" s="104" customFormat="1" ht="6">
      <c r="A127" s="58">
        <v>162</v>
      </c>
      <c r="B127" s="59">
        <v>401810418</v>
      </c>
      <c r="C127" s="60" t="s">
        <v>215</v>
      </c>
      <c r="D127" s="61"/>
      <c r="E127" s="62" t="s">
        <v>58</v>
      </c>
      <c r="F127" s="63"/>
      <c r="G127" s="63"/>
      <c r="H127" s="64" t="s">
        <v>28</v>
      </c>
      <c r="I127" s="63"/>
      <c r="J127" s="63" t="s">
        <v>29</v>
      </c>
      <c r="K127" s="63"/>
      <c r="L127" s="63"/>
      <c r="M127" s="63"/>
      <c r="N127" s="63" t="s">
        <v>29</v>
      </c>
      <c r="O127" s="63"/>
      <c r="P127" s="63"/>
      <c r="Q127" s="65"/>
      <c r="R127" s="65"/>
      <c r="S127" s="63"/>
      <c r="T127" s="66"/>
      <c r="U127" s="66"/>
      <c r="V127" s="66"/>
      <c r="W127" s="67"/>
      <c r="X127" s="63"/>
      <c r="Y127" s="63"/>
      <c r="Z127" s="63"/>
      <c r="AA127" s="63"/>
      <c r="AB127" s="63"/>
      <c r="AC127" s="68"/>
      <c r="AD127" s="69"/>
      <c r="AE127" s="70"/>
      <c r="AF127" s="71"/>
      <c r="AG127" s="72"/>
      <c r="AH127" s="73" t="e">
        <v>#N/A</v>
      </c>
      <c r="AI127" s="74">
        <v>0</v>
      </c>
      <c r="AJ127" s="70" t="s">
        <v>29</v>
      </c>
      <c r="AK127" s="73">
        <f t="shared" si="3"/>
        <v>0</v>
      </c>
      <c r="AL127" s="72" t="e">
        <f t="shared" si="2"/>
        <v>#VALUE!</v>
      </c>
      <c r="AM127" s="72"/>
      <c r="AN127" s="75"/>
      <c r="AO127" s="76"/>
      <c r="AT127" s="110"/>
      <c r="AU127" s="121"/>
      <c r="AX127" s="115"/>
      <c r="BE127" s="115"/>
    </row>
    <row r="128" spans="1:57" s="104" customFormat="1" ht="6">
      <c r="A128" s="58">
        <v>77</v>
      </c>
      <c r="B128" s="59">
        <v>401811198</v>
      </c>
      <c r="C128" s="60" t="s">
        <v>216</v>
      </c>
      <c r="D128" s="61">
        <v>15</v>
      </c>
      <c r="E128" s="62" t="s">
        <v>27</v>
      </c>
      <c r="F128" s="63"/>
      <c r="G128" s="63">
        <v>90</v>
      </c>
      <c r="H128" s="64" t="s">
        <v>28</v>
      </c>
      <c r="I128" s="63" t="s">
        <v>35</v>
      </c>
      <c r="J128" s="63" t="s">
        <v>36</v>
      </c>
      <c r="K128" s="63">
        <v>24</v>
      </c>
      <c r="L128" s="63"/>
      <c r="M128" s="63">
        <v>8</v>
      </c>
      <c r="N128" s="63" t="s">
        <v>37</v>
      </c>
      <c r="O128" s="63" t="s">
        <v>38</v>
      </c>
      <c r="P128" s="63"/>
      <c r="Q128" s="65">
        <v>13</v>
      </c>
      <c r="R128" s="65" t="s">
        <v>39</v>
      </c>
      <c r="S128" s="63"/>
      <c r="T128" s="66"/>
      <c r="U128" s="66"/>
      <c r="V128" s="66"/>
      <c r="W128" s="67"/>
      <c r="X128" s="63"/>
      <c r="Y128" s="63"/>
      <c r="Z128" s="63"/>
      <c r="AA128" s="63"/>
      <c r="AB128" s="63"/>
      <c r="AC128" s="68"/>
      <c r="AD128" s="69"/>
      <c r="AE128" s="70"/>
      <c r="AF128" s="71"/>
      <c r="AG128" s="72">
        <v>0.9</v>
      </c>
      <c r="AH128" s="73">
        <v>1</v>
      </c>
      <c r="AI128" s="74">
        <v>1</v>
      </c>
      <c r="AJ128" s="70">
        <v>16</v>
      </c>
      <c r="AK128" s="73">
        <f t="shared" si="3"/>
        <v>15</v>
      </c>
      <c r="AL128" s="72">
        <f t="shared" si="2"/>
        <v>15.9</v>
      </c>
      <c r="AM128" s="72"/>
      <c r="AN128" s="75"/>
      <c r="AO128" s="76"/>
      <c r="AT128" s="110"/>
      <c r="AU128" s="121"/>
      <c r="AX128" s="115"/>
      <c r="BE128" s="115"/>
    </row>
    <row r="129" spans="1:57" s="104" customFormat="1" ht="6">
      <c r="A129" s="58">
        <v>163</v>
      </c>
      <c r="B129" s="59">
        <v>401809574</v>
      </c>
      <c r="C129" s="60" t="s">
        <v>217</v>
      </c>
      <c r="D129" s="61">
        <v>10.25</v>
      </c>
      <c r="E129" s="62" t="s">
        <v>58</v>
      </c>
      <c r="F129" s="63"/>
      <c r="G129" s="63"/>
      <c r="H129" s="64" t="s">
        <v>34</v>
      </c>
      <c r="I129" s="63" t="s">
        <v>35</v>
      </c>
      <c r="J129" s="63" t="s">
        <v>98</v>
      </c>
      <c r="K129" s="63">
        <v>24</v>
      </c>
      <c r="L129" s="63">
        <v>1</v>
      </c>
      <c r="M129" s="63">
        <v>8</v>
      </c>
      <c r="N129" s="63" t="s">
        <v>29</v>
      </c>
      <c r="O129" s="63" t="s">
        <v>38</v>
      </c>
      <c r="P129" s="63"/>
      <c r="Q129" s="77">
        <v>13</v>
      </c>
      <c r="R129" s="78" t="s">
        <v>39</v>
      </c>
      <c r="S129" s="63"/>
      <c r="T129" s="66"/>
      <c r="U129" s="66"/>
      <c r="V129" s="66"/>
      <c r="W129" s="67"/>
      <c r="X129" s="63"/>
      <c r="Y129" s="63"/>
      <c r="Z129" s="63"/>
      <c r="AA129" s="63"/>
      <c r="AB129" s="63"/>
      <c r="AC129" s="68"/>
      <c r="AD129" s="69"/>
      <c r="AE129" s="70"/>
      <c r="AF129" s="71"/>
      <c r="AG129" s="72">
        <v>1</v>
      </c>
      <c r="AH129" s="73">
        <v>0.5</v>
      </c>
      <c r="AI129" s="74">
        <v>0</v>
      </c>
      <c r="AJ129" s="70">
        <v>2.5</v>
      </c>
      <c r="AK129" s="73">
        <f t="shared" si="3"/>
        <v>10.25</v>
      </c>
      <c r="AL129" s="72">
        <f t="shared" si="2"/>
        <v>8.2750000000000004</v>
      </c>
      <c r="AM129" s="72"/>
      <c r="AN129" s="75"/>
      <c r="AO129" s="76"/>
      <c r="AT129" s="110"/>
      <c r="AU129" s="121"/>
      <c r="AX129" s="115"/>
      <c r="BE129" s="115"/>
    </row>
    <row r="130" spans="1:57" s="104" customFormat="1" ht="6">
      <c r="A130" s="58">
        <v>78</v>
      </c>
      <c r="B130" s="59">
        <v>401810803</v>
      </c>
      <c r="C130" s="60" t="s">
        <v>218</v>
      </c>
      <c r="D130" s="61">
        <v>13.25</v>
      </c>
      <c r="E130" s="62" t="s">
        <v>27</v>
      </c>
      <c r="F130" s="63"/>
      <c r="G130" s="63">
        <v>100</v>
      </c>
      <c r="H130" s="64" t="s">
        <v>28</v>
      </c>
      <c r="I130" s="63" t="s">
        <v>35</v>
      </c>
      <c r="J130" s="63" t="s">
        <v>36</v>
      </c>
      <c r="K130" s="63">
        <v>24</v>
      </c>
      <c r="L130" s="63">
        <v>1</v>
      </c>
      <c r="M130" s="63"/>
      <c r="N130" s="63" t="s">
        <v>29</v>
      </c>
      <c r="O130" s="63" t="s">
        <v>38</v>
      </c>
      <c r="P130" s="63"/>
      <c r="Q130" s="65">
        <v>13</v>
      </c>
      <c r="R130" s="65" t="s">
        <v>39</v>
      </c>
      <c r="S130" s="63"/>
      <c r="T130" s="66"/>
      <c r="U130" s="66"/>
      <c r="V130" s="66"/>
      <c r="W130" s="67"/>
      <c r="X130" s="63"/>
      <c r="Y130" s="63"/>
      <c r="Z130" s="63"/>
      <c r="AA130" s="63"/>
      <c r="AB130" s="63"/>
      <c r="AC130" s="68"/>
      <c r="AD130" s="69"/>
      <c r="AE130" s="70"/>
      <c r="AF130" s="71"/>
      <c r="AG130" s="72">
        <v>1</v>
      </c>
      <c r="AH130" s="73">
        <v>0.8</v>
      </c>
      <c r="AI130" s="74">
        <v>0.82</v>
      </c>
      <c r="AJ130" s="70">
        <v>14</v>
      </c>
      <c r="AK130" s="73">
        <f t="shared" si="3"/>
        <v>13.25</v>
      </c>
      <c r="AL130" s="72">
        <f t="shared" si="2"/>
        <v>14.07</v>
      </c>
      <c r="AM130" s="72"/>
      <c r="AN130" s="75"/>
      <c r="AO130" s="76"/>
      <c r="AT130" s="110"/>
      <c r="AU130" s="121"/>
      <c r="AX130" s="115"/>
      <c r="BE130" s="115"/>
    </row>
    <row r="131" spans="1:57" s="104" customFormat="1" ht="6">
      <c r="A131" s="58">
        <v>2</v>
      </c>
      <c r="B131" s="59">
        <v>99800477</v>
      </c>
      <c r="C131" s="60" t="s">
        <v>219</v>
      </c>
      <c r="D131" s="61">
        <v>19.25</v>
      </c>
      <c r="E131" s="62" t="s">
        <v>42</v>
      </c>
      <c r="F131" s="63" t="s">
        <v>81</v>
      </c>
      <c r="G131" s="63"/>
      <c r="H131" s="64" t="s">
        <v>28</v>
      </c>
      <c r="I131" s="63"/>
      <c r="J131" s="63" t="s">
        <v>82</v>
      </c>
      <c r="K131" s="63" t="s">
        <v>135</v>
      </c>
      <c r="L131" s="63"/>
      <c r="M131" s="63" t="s">
        <v>60</v>
      </c>
      <c r="N131" s="63" t="s">
        <v>37</v>
      </c>
      <c r="O131" s="63" t="s">
        <v>38</v>
      </c>
      <c r="P131" s="63" t="s">
        <v>44</v>
      </c>
      <c r="Q131" s="65">
        <v>13</v>
      </c>
      <c r="R131" s="65">
        <v>27</v>
      </c>
      <c r="S131" s="63">
        <v>4</v>
      </c>
      <c r="T131" s="66"/>
      <c r="U131" s="66"/>
      <c r="V131" s="66"/>
      <c r="W131" s="67"/>
      <c r="X131" s="63"/>
      <c r="Y131" s="63"/>
      <c r="Z131" s="63"/>
      <c r="AA131" s="63"/>
      <c r="AB131" s="63"/>
      <c r="AC131" s="68"/>
      <c r="AD131" s="69"/>
      <c r="AE131" s="70"/>
      <c r="AF131" s="71">
        <v>9.9</v>
      </c>
      <c r="AG131" s="72">
        <v>1</v>
      </c>
      <c r="AH131" s="73">
        <v>0.9</v>
      </c>
      <c r="AI131" s="74">
        <v>0.99</v>
      </c>
      <c r="AJ131" s="70">
        <v>18.5</v>
      </c>
      <c r="AK131" s="73">
        <f t="shared" si="3"/>
        <v>19.25</v>
      </c>
      <c r="AL131" s="72">
        <f t="shared" si="2"/>
        <v>19.064999999999998</v>
      </c>
      <c r="AM131" s="72"/>
      <c r="AN131" s="75"/>
      <c r="AO131" s="76"/>
      <c r="AT131" s="110"/>
      <c r="AU131" s="121"/>
      <c r="AX131" s="115"/>
      <c r="BE131" s="115"/>
    </row>
    <row r="132" spans="1:57" s="104" customFormat="1" ht="6">
      <c r="A132" s="58">
        <v>164</v>
      </c>
      <c r="B132" s="59">
        <v>401806588</v>
      </c>
      <c r="C132" s="60" t="s">
        <v>220</v>
      </c>
      <c r="D132" s="61">
        <v>2.25</v>
      </c>
      <c r="E132" s="62" t="s">
        <v>58</v>
      </c>
      <c r="F132" s="63" t="s">
        <v>81</v>
      </c>
      <c r="G132" s="63"/>
      <c r="H132" s="64" t="s">
        <v>28</v>
      </c>
      <c r="I132" s="63"/>
      <c r="J132" s="63" t="s">
        <v>29</v>
      </c>
      <c r="K132" s="63" t="s">
        <v>129</v>
      </c>
      <c r="L132" s="63">
        <v>1</v>
      </c>
      <c r="M132" s="63">
        <v>8</v>
      </c>
      <c r="N132" s="63" t="s">
        <v>37</v>
      </c>
      <c r="O132" s="63"/>
      <c r="P132" s="63"/>
      <c r="Q132" s="65">
        <v>13</v>
      </c>
      <c r="R132" s="65"/>
      <c r="S132" s="63"/>
      <c r="T132" s="66"/>
      <c r="U132" s="66"/>
      <c r="V132" s="66"/>
      <c r="W132" s="67"/>
      <c r="X132" s="63"/>
      <c r="Y132" s="63"/>
      <c r="Z132" s="63"/>
      <c r="AA132" s="63"/>
      <c r="AB132" s="63"/>
      <c r="AC132" s="68"/>
      <c r="AD132" s="69"/>
      <c r="AE132" s="70"/>
      <c r="AF132" s="71"/>
      <c r="AG132" s="72">
        <v>0.75</v>
      </c>
      <c r="AH132" s="73">
        <v>0.3</v>
      </c>
      <c r="AI132" s="74">
        <v>0.7</v>
      </c>
      <c r="AJ132" s="70">
        <v>4.25</v>
      </c>
      <c r="AK132" s="73">
        <f t="shared" si="3"/>
        <v>2.25</v>
      </c>
      <c r="AL132" s="72">
        <f t="shared" ref="AL132:AL190" si="4">IF(AK132=0,"",AK132*12/20)+(AJ132*5/20)+AI132+AH132+AG132</f>
        <v>4.1624999999999996</v>
      </c>
      <c r="AM132" s="72"/>
      <c r="AN132" s="75"/>
      <c r="AO132" s="76"/>
      <c r="AT132" s="110"/>
      <c r="AU132" s="121"/>
      <c r="AX132" s="115"/>
      <c r="BE132" s="115"/>
    </row>
    <row r="133" spans="1:57" s="104" customFormat="1" ht="6">
      <c r="A133" s="58">
        <v>3</v>
      </c>
      <c r="B133" s="59">
        <v>99800565</v>
      </c>
      <c r="C133" s="60" t="s">
        <v>221</v>
      </c>
      <c r="D133" s="61">
        <v>7.25</v>
      </c>
      <c r="E133" s="62" t="s">
        <v>42</v>
      </c>
      <c r="F133" s="63" t="s">
        <v>81</v>
      </c>
      <c r="G133" s="63"/>
      <c r="H133" s="64" t="s">
        <v>28</v>
      </c>
      <c r="I133" s="63" t="s">
        <v>161</v>
      </c>
      <c r="J133" s="63" t="s">
        <v>82</v>
      </c>
      <c r="K133" s="63" t="s">
        <v>129</v>
      </c>
      <c r="L133" s="63" t="s">
        <v>222</v>
      </c>
      <c r="M133" s="63">
        <v>8</v>
      </c>
      <c r="N133" s="63" t="s">
        <v>37</v>
      </c>
      <c r="O133" s="63" t="s">
        <v>103</v>
      </c>
      <c r="P133" s="63" t="s">
        <v>44</v>
      </c>
      <c r="Q133" s="65">
        <v>13</v>
      </c>
      <c r="R133" s="65" t="s">
        <v>39</v>
      </c>
      <c r="S133" s="63">
        <v>4</v>
      </c>
      <c r="T133" s="66"/>
      <c r="U133" s="66"/>
      <c r="V133" s="66"/>
      <c r="W133" s="67"/>
      <c r="X133" s="63"/>
      <c r="Y133" s="63"/>
      <c r="Z133" s="63"/>
      <c r="AA133" s="63"/>
      <c r="AB133" s="63"/>
      <c r="AC133" s="68"/>
      <c r="AD133" s="69"/>
      <c r="AE133" s="70"/>
      <c r="AF133" s="71">
        <v>8</v>
      </c>
      <c r="AG133" s="72">
        <v>1</v>
      </c>
      <c r="AH133" s="73">
        <v>0.3</v>
      </c>
      <c r="AI133" s="74">
        <v>0.8</v>
      </c>
      <c r="AJ133" s="70">
        <v>9.25</v>
      </c>
      <c r="AK133" s="73">
        <f t="shared" ref="AK133:AK190" si="5">D133</f>
        <v>7.25</v>
      </c>
      <c r="AL133" s="72">
        <f t="shared" si="4"/>
        <v>8.7624999999999993</v>
      </c>
      <c r="AM133" s="72"/>
      <c r="AN133" s="75"/>
      <c r="AO133" s="76"/>
      <c r="AT133" s="110"/>
      <c r="AU133" s="121"/>
      <c r="AX133" s="115"/>
      <c r="BE133" s="115"/>
    </row>
    <row r="134" spans="1:57" s="104" customFormat="1" ht="6">
      <c r="A134" s="58">
        <v>30</v>
      </c>
      <c r="B134" s="59">
        <v>401809517</v>
      </c>
      <c r="C134" s="60" t="s">
        <v>223</v>
      </c>
      <c r="D134" s="61">
        <v>19.5</v>
      </c>
      <c r="E134" s="62" t="s">
        <v>42</v>
      </c>
      <c r="F134" s="63"/>
      <c r="G134" s="63">
        <v>100</v>
      </c>
      <c r="H134" s="64" t="s">
        <v>34</v>
      </c>
      <c r="I134" s="63" t="s">
        <v>35</v>
      </c>
      <c r="J134" s="63" t="s">
        <v>36</v>
      </c>
      <c r="K134" s="63">
        <v>24</v>
      </c>
      <c r="L134" s="63">
        <v>1</v>
      </c>
      <c r="M134" s="63" t="s">
        <v>60</v>
      </c>
      <c r="N134" s="63" t="s">
        <v>37</v>
      </c>
      <c r="O134" s="63"/>
      <c r="P134" s="63"/>
      <c r="Q134" s="65">
        <v>13</v>
      </c>
      <c r="R134" s="65"/>
      <c r="S134" s="63" t="s">
        <v>70</v>
      </c>
      <c r="T134" s="66"/>
      <c r="U134" s="66"/>
      <c r="V134" s="66"/>
      <c r="W134" s="67"/>
      <c r="X134" s="63"/>
      <c r="Y134" s="63"/>
      <c r="Z134" s="63"/>
      <c r="AA134" s="63"/>
      <c r="AB134" s="63"/>
      <c r="AC134" s="68"/>
      <c r="AD134" s="69"/>
      <c r="AE134" s="70"/>
      <c r="AF134" s="71"/>
      <c r="AG134" s="72">
        <v>1</v>
      </c>
      <c r="AH134" s="73">
        <v>1</v>
      </c>
      <c r="AI134" s="74">
        <v>1</v>
      </c>
      <c r="AJ134" s="70">
        <v>18.75</v>
      </c>
      <c r="AK134" s="73">
        <f t="shared" si="5"/>
        <v>19.5</v>
      </c>
      <c r="AL134" s="72">
        <f t="shared" si="4"/>
        <v>19.387499999999999</v>
      </c>
      <c r="AM134" s="72"/>
      <c r="AN134" s="75"/>
      <c r="AO134" s="76"/>
      <c r="AT134" s="110"/>
      <c r="AU134" s="121"/>
      <c r="AX134" s="115"/>
      <c r="BE134" s="115"/>
    </row>
    <row r="135" spans="1:57" s="104" customFormat="1" ht="6">
      <c r="A135" s="58">
        <v>79</v>
      </c>
      <c r="B135" s="59">
        <v>401810571</v>
      </c>
      <c r="C135" s="60" t="s">
        <v>224</v>
      </c>
      <c r="D135" s="61">
        <v>13.75</v>
      </c>
      <c r="E135" s="62" t="s">
        <v>27</v>
      </c>
      <c r="F135" s="63"/>
      <c r="G135" s="63">
        <v>95</v>
      </c>
      <c r="H135" s="64" t="s">
        <v>28</v>
      </c>
      <c r="I135" s="63" t="s">
        <v>35</v>
      </c>
      <c r="J135" s="63" t="s">
        <v>36</v>
      </c>
      <c r="K135" s="63">
        <v>24</v>
      </c>
      <c r="L135" s="63">
        <v>1</v>
      </c>
      <c r="M135" s="63">
        <v>8</v>
      </c>
      <c r="N135" s="63" t="s">
        <v>37</v>
      </c>
      <c r="O135" s="63" t="s">
        <v>38</v>
      </c>
      <c r="P135" s="63"/>
      <c r="Q135" s="65">
        <v>13</v>
      </c>
      <c r="R135" s="65" t="s">
        <v>39</v>
      </c>
      <c r="S135" s="63"/>
      <c r="T135" s="66"/>
      <c r="U135" s="66"/>
      <c r="V135" s="66"/>
      <c r="W135" s="67"/>
      <c r="X135" s="63"/>
      <c r="Y135" s="63"/>
      <c r="Z135" s="63"/>
      <c r="AA135" s="63"/>
      <c r="AB135" s="63"/>
      <c r="AC135" s="68"/>
      <c r="AD135" s="69"/>
      <c r="AE135" s="70"/>
      <c r="AF135" s="71"/>
      <c r="AG135" s="72">
        <v>1</v>
      </c>
      <c r="AH135" s="73">
        <v>0.9</v>
      </c>
      <c r="AI135" s="74">
        <v>0.98</v>
      </c>
      <c r="AJ135" s="70">
        <v>19.25</v>
      </c>
      <c r="AK135" s="73">
        <f t="shared" si="5"/>
        <v>13.75</v>
      </c>
      <c r="AL135" s="72">
        <f t="shared" si="4"/>
        <v>15.942500000000001</v>
      </c>
      <c r="AM135" s="72"/>
      <c r="AN135" s="75"/>
      <c r="AO135" s="76"/>
      <c r="AU135" s="109"/>
    </row>
    <row r="136" spans="1:57" s="104" customFormat="1" ht="6">
      <c r="A136" s="58">
        <v>180</v>
      </c>
      <c r="B136" s="59"/>
      <c r="C136" s="60" t="s">
        <v>225</v>
      </c>
      <c r="D136" s="61"/>
      <c r="E136" s="62" t="s">
        <v>33</v>
      </c>
      <c r="F136" s="63"/>
      <c r="G136" s="63">
        <v>95</v>
      </c>
      <c r="H136" s="64" t="s">
        <v>28</v>
      </c>
      <c r="I136" s="63" t="s">
        <v>35</v>
      </c>
      <c r="J136" s="63" t="s">
        <v>36</v>
      </c>
      <c r="K136" s="63">
        <v>24</v>
      </c>
      <c r="L136" s="63">
        <v>1</v>
      </c>
      <c r="M136" s="63">
        <v>8</v>
      </c>
      <c r="N136" s="63" t="s">
        <v>37</v>
      </c>
      <c r="O136" s="63" t="s">
        <v>38</v>
      </c>
      <c r="P136" s="63"/>
      <c r="Q136" s="65">
        <v>13</v>
      </c>
      <c r="R136" s="65" t="s">
        <v>39</v>
      </c>
      <c r="S136" s="63"/>
      <c r="T136" s="66"/>
      <c r="U136" s="66"/>
      <c r="V136" s="66"/>
      <c r="W136" s="67"/>
      <c r="X136" s="63"/>
      <c r="Y136" s="63"/>
      <c r="Z136" s="63"/>
      <c r="AA136" s="63"/>
      <c r="AB136" s="63"/>
      <c r="AC136" s="68"/>
      <c r="AD136" s="69"/>
      <c r="AE136" s="70"/>
      <c r="AF136" s="71"/>
      <c r="AG136" s="72"/>
      <c r="AH136" s="73"/>
      <c r="AI136" s="74"/>
      <c r="AJ136" s="70"/>
      <c r="AK136" s="73">
        <f t="shared" si="5"/>
        <v>0</v>
      </c>
      <c r="AL136" s="72" t="e">
        <f t="shared" si="4"/>
        <v>#VALUE!</v>
      </c>
      <c r="AM136" s="72"/>
      <c r="AN136" s="75"/>
      <c r="AO136" s="76"/>
      <c r="AU136" s="109"/>
      <c r="AX136" s="115"/>
      <c r="BE136" s="115"/>
    </row>
    <row r="137" spans="1:57" s="104" customFormat="1" ht="6">
      <c r="A137" s="58">
        <v>31</v>
      </c>
      <c r="B137" s="59">
        <v>401810233</v>
      </c>
      <c r="C137" s="60" t="s">
        <v>226</v>
      </c>
      <c r="D137" s="61">
        <v>13.75</v>
      </c>
      <c r="E137" s="62" t="s">
        <v>42</v>
      </c>
      <c r="F137" s="63"/>
      <c r="G137" s="63">
        <v>95</v>
      </c>
      <c r="H137" s="64" t="s">
        <v>34</v>
      </c>
      <c r="I137" s="63" t="s">
        <v>35</v>
      </c>
      <c r="J137" s="63" t="s">
        <v>36</v>
      </c>
      <c r="K137" s="63">
        <v>24</v>
      </c>
      <c r="L137" s="63">
        <v>1</v>
      </c>
      <c r="M137" s="63">
        <v>8</v>
      </c>
      <c r="N137" s="63" t="s">
        <v>37</v>
      </c>
      <c r="O137" s="63" t="s">
        <v>51</v>
      </c>
      <c r="P137" s="63">
        <v>29</v>
      </c>
      <c r="Q137" s="65">
        <v>13</v>
      </c>
      <c r="R137" s="65"/>
      <c r="S137" s="63">
        <v>4</v>
      </c>
      <c r="T137" s="66"/>
      <c r="U137" s="66"/>
      <c r="V137" s="66"/>
      <c r="W137" s="67"/>
      <c r="X137" s="63"/>
      <c r="Y137" s="63"/>
      <c r="Z137" s="63"/>
      <c r="AA137" s="63"/>
      <c r="AB137" s="63"/>
      <c r="AC137" s="68"/>
      <c r="AD137" s="69"/>
      <c r="AE137" s="70"/>
      <c r="AF137" s="71">
        <v>9.9</v>
      </c>
      <c r="AG137" s="72">
        <v>1</v>
      </c>
      <c r="AH137" s="73">
        <v>1</v>
      </c>
      <c r="AI137" s="74">
        <v>0.99</v>
      </c>
      <c r="AJ137" s="70">
        <v>11.75</v>
      </c>
      <c r="AK137" s="73">
        <f t="shared" si="5"/>
        <v>13.75</v>
      </c>
      <c r="AL137" s="72">
        <f t="shared" si="4"/>
        <v>14.1775</v>
      </c>
      <c r="AM137" s="72"/>
      <c r="AN137" s="75"/>
      <c r="AO137" s="76"/>
      <c r="AU137" s="109"/>
      <c r="AX137" s="115"/>
      <c r="BE137" s="115"/>
    </row>
    <row r="138" spans="1:57" s="104" customFormat="1" ht="6">
      <c r="A138" s="58">
        <v>118</v>
      </c>
      <c r="B138" s="59">
        <v>401811124</v>
      </c>
      <c r="C138" s="80" t="s">
        <v>227</v>
      </c>
      <c r="D138" s="61">
        <v>17.75</v>
      </c>
      <c r="E138" s="62" t="s">
        <v>33</v>
      </c>
      <c r="F138" s="63" t="s">
        <v>81</v>
      </c>
      <c r="G138" s="63"/>
      <c r="H138" s="64" t="s">
        <v>34</v>
      </c>
      <c r="I138" s="63"/>
      <c r="J138" s="63" t="s">
        <v>82</v>
      </c>
      <c r="K138" s="63">
        <v>24</v>
      </c>
      <c r="L138" s="63">
        <v>1</v>
      </c>
      <c r="M138" s="63">
        <v>8</v>
      </c>
      <c r="N138" s="63" t="s">
        <v>37</v>
      </c>
      <c r="O138" s="63" t="s">
        <v>38</v>
      </c>
      <c r="P138" s="63"/>
      <c r="Q138" s="65">
        <v>13</v>
      </c>
      <c r="R138" s="65" t="s">
        <v>73</v>
      </c>
      <c r="S138" s="63"/>
      <c r="T138" s="66"/>
      <c r="U138" s="66"/>
      <c r="V138" s="66"/>
      <c r="W138" s="67"/>
      <c r="X138" s="63"/>
      <c r="Y138" s="63"/>
      <c r="Z138" s="63"/>
      <c r="AA138" s="63"/>
      <c r="AB138" s="63"/>
      <c r="AC138" s="68"/>
      <c r="AD138" s="69"/>
      <c r="AE138" s="70"/>
      <c r="AF138" s="71"/>
      <c r="AG138" s="72">
        <v>1</v>
      </c>
      <c r="AH138" s="73">
        <v>0.8</v>
      </c>
      <c r="AI138" s="74">
        <v>0.99</v>
      </c>
      <c r="AJ138" s="70">
        <v>10.5</v>
      </c>
      <c r="AK138" s="73">
        <f t="shared" si="5"/>
        <v>17.75</v>
      </c>
      <c r="AL138" s="72">
        <f t="shared" si="4"/>
        <v>16.065000000000001</v>
      </c>
      <c r="AM138" s="72"/>
      <c r="AN138" s="75"/>
      <c r="AO138" s="76"/>
      <c r="AU138" s="109"/>
      <c r="AX138" s="115"/>
      <c r="BE138" s="115"/>
    </row>
    <row r="139" spans="1:57" s="104" customFormat="1" ht="6">
      <c r="A139" s="58">
        <v>165</v>
      </c>
      <c r="B139" s="59">
        <v>401808337</v>
      </c>
      <c r="C139" s="60" t="s">
        <v>228</v>
      </c>
      <c r="D139" s="61">
        <v>19.25</v>
      </c>
      <c r="E139" s="62" t="s">
        <v>58</v>
      </c>
      <c r="F139" s="63"/>
      <c r="G139" s="63">
        <v>95</v>
      </c>
      <c r="H139" s="64" t="s">
        <v>28</v>
      </c>
      <c r="I139" s="63" t="s">
        <v>35</v>
      </c>
      <c r="J139" s="63" t="s">
        <v>98</v>
      </c>
      <c r="K139" s="63">
        <v>24</v>
      </c>
      <c r="L139" s="63">
        <v>1</v>
      </c>
      <c r="M139" s="63">
        <v>8</v>
      </c>
      <c r="N139" s="63" t="s">
        <v>29</v>
      </c>
      <c r="O139" s="63" t="s">
        <v>38</v>
      </c>
      <c r="P139" s="63"/>
      <c r="Q139" s="65">
        <v>13</v>
      </c>
      <c r="R139" s="65"/>
      <c r="S139" s="63"/>
      <c r="T139" s="66"/>
      <c r="U139" s="66"/>
      <c r="V139" s="66"/>
      <c r="W139" s="67"/>
      <c r="X139" s="63"/>
      <c r="Y139" s="63"/>
      <c r="Z139" s="63"/>
      <c r="AA139" s="63"/>
      <c r="AB139" s="63"/>
      <c r="AC139" s="68"/>
      <c r="AD139" s="69"/>
      <c r="AE139" s="70"/>
      <c r="AF139" s="71"/>
      <c r="AG139" s="72">
        <v>0.9</v>
      </c>
      <c r="AH139" s="73">
        <v>0.3</v>
      </c>
      <c r="AI139" s="74">
        <v>0</v>
      </c>
      <c r="AJ139" s="70">
        <v>18</v>
      </c>
      <c r="AK139" s="73">
        <f t="shared" si="5"/>
        <v>19.25</v>
      </c>
      <c r="AL139" s="72">
        <f t="shared" si="4"/>
        <v>17.25</v>
      </c>
      <c r="AM139" s="72"/>
      <c r="AN139" s="75"/>
      <c r="AO139" s="76"/>
      <c r="AU139" s="109"/>
      <c r="AX139" s="115"/>
      <c r="BE139" s="115"/>
    </row>
    <row r="140" spans="1:57" s="104" customFormat="1" ht="6">
      <c r="A140" s="58">
        <v>178</v>
      </c>
      <c r="B140" s="59">
        <v>401809742</v>
      </c>
      <c r="C140" s="60" t="s">
        <v>229</v>
      </c>
      <c r="D140" s="61">
        <v>17</v>
      </c>
      <c r="E140" s="62"/>
      <c r="F140" s="63"/>
      <c r="G140" s="63"/>
      <c r="H140" s="64"/>
      <c r="I140" s="63"/>
      <c r="J140" s="63" t="s">
        <v>36</v>
      </c>
      <c r="K140" s="63">
        <v>24</v>
      </c>
      <c r="L140" s="63">
        <v>1</v>
      </c>
      <c r="M140" s="63">
        <v>8</v>
      </c>
      <c r="N140" s="63" t="s">
        <v>37</v>
      </c>
      <c r="O140" s="63" t="s">
        <v>38</v>
      </c>
      <c r="P140" s="63"/>
      <c r="Q140" s="65">
        <v>13</v>
      </c>
      <c r="R140" s="65" t="s">
        <v>39</v>
      </c>
      <c r="S140" s="63"/>
      <c r="T140" s="66"/>
      <c r="U140" s="66"/>
      <c r="V140" s="66"/>
      <c r="W140" s="67"/>
      <c r="X140" s="63"/>
      <c r="Y140" s="63"/>
      <c r="Z140" s="63"/>
      <c r="AA140" s="63"/>
      <c r="AB140" s="63"/>
      <c r="AC140" s="68"/>
      <c r="AD140" s="69"/>
      <c r="AE140" s="70"/>
      <c r="AF140" s="71">
        <v>9.8000000000000007</v>
      </c>
      <c r="AG140" s="72">
        <v>0.9</v>
      </c>
      <c r="AH140" s="73">
        <v>1</v>
      </c>
      <c r="AI140" s="74">
        <v>0.98000000000000009</v>
      </c>
      <c r="AJ140" s="70">
        <v>19.25</v>
      </c>
      <c r="AK140" s="73">
        <f t="shared" si="5"/>
        <v>17</v>
      </c>
      <c r="AL140" s="72">
        <f t="shared" si="4"/>
        <v>17.892499999999998</v>
      </c>
      <c r="AM140" s="72"/>
      <c r="AN140" s="75"/>
      <c r="AO140" s="76"/>
      <c r="AU140" s="109"/>
      <c r="AX140" s="115"/>
      <c r="BE140" s="115"/>
    </row>
    <row r="141" spans="1:57" s="104" customFormat="1" ht="6">
      <c r="A141" s="58">
        <v>166</v>
      </c>
      <c r="B141" s="59">
        <v>401810885</v>
      </c>
      <c r="C141" s="60" t="s">
        <v>230</v>
      </c>
      <c r="D141" s="61"/>
      <c r="E141" s="62" t="s">
        <v>58</v>
      </c>
      <c r="F141" s="63"/>
      <c r="G141" s="63"/>
      <c r="H141" s="64" t="s">
        <v>28</v>
      </c>
      <c r="I141" s="63" t="s">
        <v>35</v>
      </c>
      <c r="J141" s="63" t="s">
        <v>29</v>
      </c>
      <c r="K141" s="63"/>
      <c r="L141" s="63">
        <v>1</v>
      </c>
      <c r="M141" s="63"/>
      <c r="N141" s="63" t="s">
        <v>29</v>
      </c>
      <c r="O141" s="63"/>
      <c r="P141" s="63"/>
      <c r="Q141" s="65"/>
      <c r="R141" s="65"/>
      <c r="S141" s="63"/>
      <c r="T141" s="66"/>
      <c r="U141" s="66"/>
      <c r="V141" s="66"/>
      <c r="W141" s="67"/>
      <c r="X141" s="63"/>
      <c r="Y141" s="63"/>
      <c r="Z141" s="63"/>
      <c r="AA141" s="63"/>
      <c r="AB141" s="63"/>
      <c r="AC141" s="68"/>
      <c r="AD141" s="69"/>
      <c r="AE141" s="70"/>
      <c r="AF141" s="71"/>
      <c r="AG141" s="72">
        <v>0.2</v>
      </c>
      <c r="AH141" s="73">
        <v>0</v>
      </c>
      <c r="AI141" s="74">
        <v>0</v>
      </c>
      <c r="AJ141" s="70" t="s">
        <v>29</v>
      </c>
      <c r="AK141" s="73">
        <f t="shared" si="5"/>
        <v>0</v>
      </c>
      <c r="AL141" s="72" t="e">
        <f t="shared" si="4"/>
        <v>#VALUE!</v>
      </c>
      <c r="AM141" s="72"/>
      <c r="AN141" s="75"/>
      <c r="AO141" s="76"/>
      <c r="AU141" s="109"/>
      <c r="AX141" s="115"/>
      <c r="BE141" s="115"/>
    </row>
    <row r="142" spans="1:57" s="104" customFormat="1" ht="6">
      <c r="A142" s="58">
        <v>32</v>
      </c>
      <c r="B142" s="59">
        <v>401806522</v>
      </c>
      <c r="C142" s="60" t="s">
        <v>231</v>
      </c>
      <c r="D142" s="61"/>
      <c r="E142" s="62" t="s">
        <v>42</v>
      </c>
      <c r="F142" s="63"/>
      <c r="G142" s="63"/>
      <c r="H142" s="64" t="s">
        <v>28</v>
      </c>
      <c r="I142" s="63" t="s">
        <v>29</v>
      </c>
      <c r="J142" s="63" t="s">
        <v>29</v>
      </c>
      <c r="K142" s="63"/>
      <c r="L142" s="63"/>
      <c r="M142" s="63"/>
      <c r="N142" s="63" t="s">
        <v>29</v>
      </c>
      <c r="O142" s="63"/>
      <c r="P142" s="63"/>
      <c r="Q142" s="65"/>
      <c r="R142" s="65"/>
      <c r="S142" s="63"/>
      <c r="T142" s="66"/>
      <c r="U142" s="66"/>
      <c r="V142" s="66"/>
      <c r="W142" s="67"/>
      <c r="X142" s="63"/>
      <c r="Y142" s="63"/>
      <c r="Z142" s="63"/>
      <c r="AA142" s="63"/>
      <c r="AB142" s="63"/>
      <c r="AC142" s="68"/>
      <c r="AD142" s="69"/>
      <c r="AE142" s="70"/>
      <c r="AF142" s="71"/>
      <c r="AG142" s="72"/>
      <c r="AH142" s="73" t="e">
        <v>#N/A</v>
      </c>
      <c r="AI142" s="74">
        <v>0</v>
      </c>
      <c r="AJ142" s="70" t="s">
        <v>29</v>
      </c>
      <c r="AK142" s="73">
        <f t="shared" si="5"/>
        <v>0</v>
      </c>
      <c r="AL142" s="72" t="e">
        <f t="shared" si="4"/>
        <v>#VALUE!</v>
      </c>
      <c r="AM142" s="72"/>
      <c r="AN142" s="75"/>
      <c r="AO142" s="76"/>
      <c r="AU142" s="109"/>
      <c r="AX142" s="115"/>
      <c r="BE142" s="115"/>
    </row>
    <row r="143" spans="1:57" s="104" customFormat="1" ht="6">
      <c r="A143" s="58">
        <v>119</v>
      </c>
      <c r="B143" s="59">
        <v>401805631</v>
      </c>
      <c r="C143" s="60" t="s">
        <v>232</v>
      </c>
      <c r="D143" s="61">
        <v>14</v>
      </c>
      <c r="E143" s="62" t="s">
        <v>33</v>
      </c>
      <c r="F143" s="63"/>
      <c r="G143" s="63">
        <v>90</v>
      </c>
      <c r="H143" s="64" t="s">
        <v>28</v>
      </c>
      <c r="I143" s="63"/>
      <c r="J143" s="63" t="s">
        <v>29</v>
      </c>
      <c r="K143" s="63">
        <v>24</v>
      </c>
      <c r="L143" s="63">
        <v>1</v>
      </c>
      <c r="M143" s="63">
        <v>8</v>
      </c>
      <c r="N143" s="63" t="s">
        <v>29</v>
      </c>
      <c r="O143" s="63" t="s">
        <v>38</v>
      </c>
      <c r="P143" s="63"/>
      <c r="Q143" s="65">
        <v>13</v>
      </c>
      <c r="R143" s="65"/>
      <c r="S143" s="63">
        <v>4</v>
      </c>
      <c r="T143" s="66"/>
      <c r="U143" s="66"/>
      <c r="V143" s="66"/>
      <c r="W143" s="67"/>
      <c r="X143" s="63"/>
      <c r="Y143" s="63"/>
      <c r="Z143" s="63"/>
      <c r="AA143" s="63"/>
      <c r="AB143" s="63"/>
      <c r="AC143" s="68"/>
      <c r="AD143" s="69"/>
      <c r="AE143" s="70"/>
      <c r="AF143" s="71"/>
      <c r="AG143" s="72">
        <v>0.8</v>
      </c>
      <c r="AH143" s="73">
        <v>1</v>
      </c>
      <c r="AI143" s="74">
        <v>0.2</v>
      </c>
      <c r="AJ143" s="70">
        <v>16</v>
      </c>
      <c r="AK143" s="73">
        <f t="shared" si="5"/>
        <v>14</v>
      </c>
      <c r="AL143" s="72">
        <f t="shared" si="4"/>
        <v>14.4</v>
      </c>
      <c r="AM143" s="72"/>
      <c r="AN143" s="75"/>
      <c r="AO143" s="76"/>
      <c r="AU143" s="109"/>
      <c r="AX143" s="115"/>
      <c r="BE143" s="115"/>
    </row>
    <row r="144" spans="1:57" s="104" customFormat="1" ht="6">
      <c r="A144" s="58">
        <v>33</v>
      </c>
      <c r="B144" s="59">
        <v>401805840</v>
      </c>
      <c r="C144" s="60" t="s">
        <v>233</v>
      </c>
      <c r="D144" s="61"/>
      <c r="E144" s="62" t="s">
        <v>42</v>
      </c>
      <c r="F144" s="63" t="s">
        <v>81</v>
      </c>
      <c r="G144" s="63"/>
      <c r="H144" s="64" t="s">
        <v>28</v>
      </c>
      <c r="I144" s="63" t="s">
        <v>29</v>
      </c>
      <c r="J144" s="63" t="s">
        <v>82</v>
      </c>
      <c r="K144" s="63"/>
      <c r="L144" s="63"/>
      <c r="M144" s="63"/>
      <c r="N144" s="63" t="s">
        <v>29</v>
      </c>
      <c r="O144" s="63"/>
      <c r="P144" s="63"/>
      <c r="Q144" s="65"/>
      <c r="R144" s="65"/>
      <c r="S144" s="63"/>
      <c r="T144" s="66"/>
      <c r="U144" s="66"/>
      <c r="V144" s="66"/>
      <c r="W144" s="67"/>
      <c r="X144" s="63"/>
      <c r="Y144" s="63"/>
      <c r="Z144" s="63"/>
      <c r="AA144" s="63"/>
      <c r="AB144" s="63"/>
      <c r="AC144" s="68"/>
      <c r="AD144" s="69"/>
      <c r="AE144" s="70"/>
      <c r="AF144" s="71"/>
      <c r="AG144" s="72"/>
      <c r="AH144" s="73">
        <v>0</v>
      </c>
      <c r="AI144" s="74">
        <v>0</v>
      </c>
      <c r="AJ144" s="70" t="s">
        <v>29</v>
      </c>
      <c r="AK144" s="73">
        <f t="shared" si="5"/>
        <v>0</v>
      </c>
      <c r="AL144" s="72" t="e">
        <f t="shared" si="4"/>
        <v>#VALUE!</v>
      </c>
      <c r="AM144" s="72"/>
      <c r="AN144" s="75"/>
      <c r="AO144" s="76"/>
      <c r="AU144" s="109"/>
      <c r="AX144" s="115"/>
      <c r="BE144" s="115"/>
    </row>
    <row r="145" spans="1:57" s="104" customFormat="1" ht="6">
      <c r="A145" s="58">
        <v>80</v>
      </c>
      <c r="B145" s="59">
        <v>401808080</v>
      </c>
      <c r="C145" s="80" t="s">
        <v>234</v>
      </c>
      <c r="D145" s="61"/>
      <c r="E145" s="62" t="s">
        <v>27</v>
      </c>
      <c r="F145" s="63" t="s">
        <v>81</v>
      </c>
      <c r="G145" s="63"/>
      <c r="H145" s="64" t="s">
        <v>34</v>
      </c>
      <c r="I145" s="63"/>
      <c r="J145" s="63" t="s">
        <v>29</v>
      </c>
      <c r="K145" s="63" t="s">
        <v>129</v>
      </c>
      <c r="L145" s="63"/>
      <c r="M145" s="63"/>
      <c r="N145" s="63" t="s">
        <v>29</v>
      </c>
      <c r="O145" s="63"/>
      <c r="P145" s="63"/>
      <c r="Q145" s="65"/>
      <c r="R145" s="65"/>
      <c r="S145" s="63"/>
      <c r="T145" s="66"/>
      <c r="U145" s="66"/>
      <c r="V145" s="66"/>
      <c r="W145" s="67"/>
      <c r="X145" s="63"/>
      <c r="Y145" s="63"/>
      <c r="Z145" s="63"/>
      <c r="AA145" s="63"/>
      <c r="AB145" s="63"/>
      <c r="AC145" s="68"/>
      <c r="AD145" s="69"/>
      <c r="AE145" s="70"/>
      <c r="AF145" s="71"/>
      <c r="AG145" s="72">
        <v>0.3</v>
      </c>
      <c r="AH145" s="73">
        <v>0</v>
      </c>
      <c r="AI145" s="74">
        <v>0</v>
      </c>
      <c r="AJ145" s="70" t="s">
        <v>29</v>
      </c>
      <c r="AK145" s="73">
        <f t="shared" si="5"/>
        <v>0</v>
      </c>
      <c r="AL145" s="72" t="e">
        <f t="shared" si="4"/>
        <v>#VALUE!</v>
      </c>
      <c r="AM145" s="72"/>
      <c r="AN145" s="75"/>
      <c r="AO145" s="76"/>
      <c r="AU145" s="109"/>
      <c r="AX145" s="115"/>
      <c r="BE145" s="115"/>
    </row>
    <row r="146" spans="1:57" s="104" customFormat="1" ht="6">
      <c r="A146" s="58">
        <v>167</v>
      </c>
      <c r="B146" s="59">
        <v>401808193</v>
      </c>
      <c r="C146" s="60" t="s">
        <v>235</v>
      </c>
      <c r="D146" s="61">
        <v>4.5</v>
      </c>
      <c r="E146" s="62" t="s">
        <v>58</v>
      </c>
      <c r="F146" s="63" t="s">
        <v>81</v>
      </c>
      <c r="G146" s="63" t="s">
        <v>81</v>
      </c>
      <c r="H146" s="64" t="s">
        <v>28</v>
      </c>
      <c r="I146" s="63" t="s">
        <v>35</v>
      </c>
      <c r="J146" s="63" t="s">
        <v>82</v>
      </c>
      <c r="K146" s="63">
        <v>24</v>
      </c>
      <c r="L146" s="63">
        <v>1</v>
      </c>
      <c r="M146" s="63"/>
      <c r="N146" s="63" t="s">
        <v>37</v>
      </c>
      <c r="O146" s="63"/>
      <c r="P146" s="63"/>
      <c r="Q146" s="65"/>
      <c r="R146" s="65"/>
      <c r="S146" s="63" t="s">
        <v>70</v>
      </c>
      <c r="T146" s="66"/>
      <c r="U146" s="66"/>
      <c r="V146" s="66"/>
      <c r="W146" s="67"/>
      <c r="X146" s="63"/>
      <c r="Y146" s="63"/>
      <c r="Z146" s="63"/>
      <c r="AA146" s="63"/>
      <c r="AB146" s="63"/>
      <c r="AC146" s="68"/>
      <c r="AD146" s="69"/>
      <c r="AE146" s="70"/>
      <c r="AF146" s="71"/>
      <c r="AG146" s="72">
        <v>0.6</v>
      </c>
      <c r="AH146" s="73">
        <v>0.3</v>
      </c>
      <c r="AI146" s="74">
        <v>0.99</v>
      </c>
      <c r="AJ146" s="70">
        <v>4.75</v>
      </c>
      <c r="AK146" s="73">
        <f t="shared" si="5"/>
        <v>4.5</v>
      </c>
      <c r="AL146" s="72">
        <f t="shared" si="4"/>
        <v>5.7774999999999999</v>
      </c>
      <c r="AM146" s="72"/>
      <c r="AN146" s="75"/>
      <c r="AO146" s="76"/>
      <c r="AU146" s="109"/>
      <c r="AX146" s="115"/>
      <c r="BE146" s="115"/>
    </row>
    <row r="147" spans="1:57" s="104" customFormat="1" ht="6">
      <c r="A147" s="58">
        <v>183</v>
      </c>
      <c r="B147" s="59">
        <v>401811261</v>
      </c>
      <c r="C147" s="60" t="s">
        <v>236</v>
      </c>
      <c r="D147" s="61">
        <v>15.25</v>
      </c>
      <c r="E147" s="62"/>
      <c r="F147" s="63"/>
      <c r="G147" s="63"/>
      <c r="H147" s="64"/>
      <c r="I147" s="63"/>
      <c r="J147" s="63"/>
      <c r="K147" s="63" t="s">
        <v>129</v>
      </c>
      <c r="L147" s="63">
        <v>1</v>
      </c>
      <c r="M147" s="63">
        <v>8</v>
      </c>
      <c r="N147" s="63" t="s">
        <v>37</v>
      </c>
      <c r="O147" s="63" t="s">
        <v>38</v>
      </c>
      <c r="P147" s="63"/>
      <c r="Q147" s="65">
        <v>13</v>
      </c>
      <c r="R147" s="65" t="s">
        <v>39</v>
      </c>
      <c r="S147" s="63"/>
      <c r="T147" s="66"/>
      <c r="U147" s="66"/>
      <c r="V147" s="66"/>
      <c r="W147" s="67"/>
      <c r="X147" s="63"/>
      <c r="Y147" s="63"/>
      <c r="Z147" s="63"/>
      <c r="AA147" s="63"/>
      <c r="AB147" s="63"/>
      <c r="AC147" s="68"/>
      <c r="AD147" s="69"/>
      <c r="AE147" s="70"/>
      <c r="AF147" s="71"/>
      <c r="AG147" s="72">
        <v>0.8</v>
      </c>
      <c r="AH147" s="73">
        <v>0.3</v>
      </c>
      <c r="AI147" s="74">
        <v>0.98</v>
      </c>
      <c r="AJ147" s="70">
        <v>15</v>
      </c>
      <c r="AK147" s="73">
        <f t="shared" si="5"/>
        <v>15.25</v>
      </c>
      <c r="AL147" s="72">
        <f t="shared" si="4"/>
        <v>14.980000000000002</v>
      </c>
      <c r="AM147" s="72"/>
      <c r="AN147" s="75"/>
      <c r="AO147" s="76"/>
      <c r="AU147" s="109"/>
      <c r="AX147" s="115"/>
      <c r="BE147" s="115"/>
    </row>
    <row r="148" spans="1:57" s="104" customFormat="1" ht="6">
      <c r="A148" s="58">
        <v>120</v>
      </c>
      <c r="B148" s="59">
        <v>401811278</v>
      </c>
      <c r="C148" s="60" t="s">
        <v>237</v>
      </c>
      <c r="D148" s="61"/>
      <c r="E148" s="62" t="s">
        <v>33</v>
      </c>
      <c r="F148" s="63"/>
      <c r="G148" s="63"/>
      <c r="H148" s="64" t="s">
        <v>28</v>
      </c>
      <c r="I148" s="63"/>
      <c r="J148" s="63" t="s">
        <v>29</v>
      </c>
      <c r="K148" s="63"/>
      <c r="L148" s="63">
        <v>1</v>
      </c>
      <c r="M148" s="63"/>
      <c r="N148" s="63" t="s">
        <v>29</v>
      </c>
      <c r="O148" s="63"/>
      <c r="P148" s="63"/>
      <c r="Q148" s="65"/>
      <c r="R148" s="65"/>
      <c r="S148" s="63"/>
      <c r="T148" s="66"/>
      <c r="U148" s="66"/>
      <c r="V148" s="66"/>
      <c r="W148" s="67"/>
      <c r="X148" s="63"/>
      <c r="Y148" s="63"/>
      <c r="Z148" s="63"/>
      <c r="AA148" s="63"/>
      <c r="AB148" s="63"/>
      <c r="AC148" s="68"/>
      <c r="AD148" s="69"/>
      <c r="AE148" s="70"/>
      <c r="AF148" s="71"/>
      <c r="AG148" s="72"/>
      <c r="AH148" s="73">
        <v>0</v>
      </c>
      <c r="AI148" s="74">
        <v>0</v>
      </c>
      <c r="AJ148" s="70" t="s">
        <v>29</v>
      </c>
      <c r="AK148" s="73">
        <f t="shared" si="5"/>
        <v>0</v>
      </c>
      <c r="AL148" s="72" t="e">
        <f t="shared" si="4"/>
        <v>#VALUE!</v>
      </c>
      <c r="AM148" s="72"/>
      <c r="AN148" s="75"/>
      <c r="AO148" s="76"/>
      <c r="AU148" s="109"/>
      <c r="AX148" s="115"/>
      <c r="BE148" s="115"/>
    </row>
    <row r="149" spans="1:57" s="104" customFormat="1" ht="6">
      <c r="A149" s="58">
        <v>81</v>
      </c>
      <c r="B149" s="59">
        <v>401806555</v>
      </c>
      <c r="C149" s="60" t="s">
        <v>238</v>
      </c>
      <c r="D149" s="61">
        <v>19</v>
      </c>
      <c r="E149" s="62" t="s">
        <v>27</v>
      </c>
      <c r="F149" s="63"/>
      <c r="G149" s="63">
        <v>100</v>
      </c>
      <c r="H149" s="64" t="s">
        <v>28</v>
      </c>
      <c r="I149" s="63" t="s">
        <v>161</v>
      </c>
      <c r="J149" s="63" t="s">
        <v>36</v>
      </c>
      <c r="K149" s="63">
        <v>24</v>
      </c>
      <c r="L149" s="63">
        <v>1</v>
      </c>
      <c r="M149" s="63">
        <v>8</v>
      </c>
      <c r="N149" s="63" t="s">
        <v>37</v>
      </c>
      <c r="O149" s="63" t="s">
        <v>38</v>
      </c>
      <c r="P149" s="63">
        <v>29</v>
      </c>
      <c r="Q149" s="65">
        <v>13</v>
      </c>
      <c r="R149" s="65" t="s">
        <v>39</v>
      </c>
      <c r="S149" s="63"/>
      <c r="T149" s="66"/>
      <c r="U149" s="66"/>
      <c r="V149" s="66"/>
      <c r="W149" s="67"/>
      <c r="X149" s="63"/>
      <c r="Y149" s="63"/>
      <c r="Z149" s="63"/>
      <c r="AA149" s="63"/>
      <c r="AB149" s="63"/>
      <c r="AC149" s="68"/>
      <c r="AD149" s="69"/>
      <c r="AE149" s="70"/>
      <c r="AF149" s="71"/>
      <c r="AG149" s="72">
        <v>1</v>
      </c>
      <c r="AH149" s="73">
        <v>1</v>
      </c>
      <c r="AI149" s="74">
        <v>0</v>
      </c>
      <c r="AJ149" s="70">
        <v>14</v>
      </c>
      <c r="AK149" s="73">
        <f t="shared" si="5"/>
        <v>19</v>
      </c>
      <c r="AL149" s="72">
        <f t="shared" si="4"/>
        <v>16.899999999999999</v>
      </c>
      <c r="AM149" s="72"/>
      <c r="AN149" s="75"/>
      <c r="AO149" s="76"/>
      <c r="AU149" s="109"/>
      <c r="AX149" s="115"/>
      <c r="BE149" s="115"/>
    </row>
    <row r="150" spans="1:57" s="104" customFormat="1" ht="6">
      <c r="A150" s="58">
        <v>82</v>
      </c>
      <c r="B150" s="59">
        <v>401805535</v>
      </c>
      <c r="C150" s="60" t="s">
        <v>239</v>
      </c>
      <c r="D150" s="61">
        <v>18.75</v>
      </c>
      <c r="E150" s="62" t="s">
        <v>27</v>
      </c>
      <c r="F150" s="63"/>
      <c r="G150" s="63">
        <v>100</v>
      </c>
      <c r="H150" s="64" t="s">
        <v>28</v>
      </c>
      <c r="I150" s="63" t="s">
        <v>35</v>
      </c>
      <c r="J150" s="63" t="s">
        <v>36</v>
      </c>
      <c r="K150" s="63">
        <v>24</v>
      </c>
      <c r="L150" s="63">
        <v>1</v>
      </c>
      <c r="M150" s="63">
        <v>8</v>
      </c>
      <c r="N150" s="63" t="s">
        <v>37</v>
      </c>
      <c r="O150" s="63" t="s">
        <v>51</v>
      </c>
      <c r="P150" s="63"/>
      <c r="Q150" s="65">
        <v>13</v>
      </c>
      <c r="R150" s="65" t="s">
        <v>39</v>
      </c>
      <c r="S150" s="63"/>
      <c r="T150" s="66"/>
      <c r="U150" s="66"/>
      <c r="V150" s="66"/>
      <c r="W150" s="67"/>
      <c r="X150" s="63"/>
      <c r="Y150" s="63"/>
      <c r="Z150" s="63"/>
      <c r="AA150" s="63"/>
      <c r="AB150" s="63"/>
      <c r="AC150" s="68"/>
      <c r="AD150" s="69"/>
      <c r="AE150" s="70"/>
      <c r="AF150" s="71"/>
      <c r="AG150" s="72">
        <v>1</v>
      </c>
      <c r="AH150" s="73">
        <v>1</v>
      </c>
      <c r="AI150" s="74">
        <v>1</v>
      </c>
      <c r="AJ150" s="70">
        <v>20</v>
      </c>
      <c r="AK150" s="73">
        <f t="shared" si="5"/>
        <v>18.75</v>
      </c>
      <c r="AL150" s="72">
        <f t="shared" si="4"/>
        <v>19.25</v>
      </c>
      <c r="AM150" s="72"/>
      <c r="AN150" s="75"/>
      <c r="AO150" s="76"/>
      <c r="AU150" s="109"/>
      <c r="AX150" s="115"/>
      <c r="BE150" s="115"/>
    </row>
    <row r="151" spans="1:57" s="104" customFormat="1" ht="6">
      <c r="A151" s="58">
        <v>83</v>
      </c>
      <c r="B151" s="59">
        <v>401810225</v>
      </c>
      <c r="C151" s="60" t="s">
        <v>240</v>
      </c>
      <c r="D151" s="61">
        <v>19.5</v>
      </c>
      <c r="E151" s="62" t="s">
        <v>27</v>
      </c>
      <c r="F151" s="63"/>
      <c r="G151" s="63">
        <v>100</v>
      </c>
      <c r="H151" s="64" t="s">
        <v>34</v>
      </c>
      <c r="I151" s="63" t="s">
        <v>35</v>
      </c>
      <c r="J151" s="63" t="s">
        <v>36</v>
      </c>
      <c r="K151" s="63">
        <v>24</v>
      </c>
      <c r="L151" s="63">
        <v>1</v>
      </c>
      <c r="M151" s="63">
        <v>8</v>
      </c>
      <c r="N151" s="63" t="s">
        <v>37</v>
      </c>
      <c r="O151" s="63" t="s">
        <v>51</v>
      </c>
      <c r="P151" s="63"/>
      <c r="Q151" s="65">
        <v>13</v>
      </c>
      <c r="R151" s="65" t="s">
        <v>39</v>
      </c>
      <c r="S151" s="63"/>
      <c r="T151" s="66"/>
      <c r="U151" s="66"/>
      <c r="V151" s="66"/>
      <c r="W151" s="67"/>
      <c r="X151" s="63"/>
      <c r="Y151" s="63"/>
      <c r="Z151" s="63"/>
      <c r="AA151" s="63"/>
      <c r="AB151" s="63"/>
      <c r="AC151" s="68"/>
      <c r="AD151" s="69"/>
      <c r="AE151" s="70"/>
      <c r="AF151" s="71">
        <v>9.9</v>
      </c>
      <c r="AG151" s="72">
        <v>1</v>
      </c>
      <c r="AH151" s="73">
        <v>1</v>
      </c>
      <c r="AI151" s="74">
        <v>0.99</v>
      </c>
      <c r="AJ151" s="70">
        <v>19.25</v>
      </c>
      <c r="AK151" s="73">
        <f t="shared" si="5"/>
        <v>19.5</v>
      </c>
      <c r="AL151" s="72">
        <f t="shared" si="4"/>
        <v>19.502499999999998</v>
      </c>
      <c r="AM151" s="72"/>
      <c r="AN151" s="75"/>
      <c r="AO151" s="76"/>
      <c r="AU151" s="109"/>
      <c r="AX151" s="115"/>
      <c r="BE151" s="115"/>
    </row>
    <row r="152" spans="1:57" s="104" customFormat="1" ht="6">
      <c r="A152" s="58">
        <v>34</v>
      </c>
      <c r="B152" s="59">
        <v>401809791</v>
      </c>
      <c r="C152" s="60" t="s">
        <v>241</v>
      </c>
      <c r="D152" s="61">
        <v>5.5</v>
      </c>
      <c r="E152" s="62" t="s">
        <v>42</v>
      </c>
      <c r="F152" s="63" t="s">
        <v>81</v>
      </c>
      <c r="G152" s="63"/>
      <c r="H152" s="64" t="s">
        <v>28</v>
      </c>
      <c r="I152" s="63" t="s">
        <v>29</v>
      </c>
      <c r="J152" s="63" t="s">
        <v>82</v>
      </c>
      <c r="K152" s="63">
        <v>24</v>
      </c>
      <c r="L152" s="63">
        <v>1</v>
      </c>
      <c r="M152" s="63">
        <v>8</v>
      </c>
      <c r="N152" s="63" t="s">
        <v>37</v>
      </c>
      <c r="O152" s="63"/>
      <c r="P152" s="63"/>
      <c r="Q152" s="65"/>
      <c r="R152" s="65"/>
      <c r="S152" s="63"/>
      <c r="T152" s="66"/>
      <c r="U152" s="66"/>
      <c r="V152" s="66"/>
      <c r="W152" s="67"/>
      <c r="X152" s="63"/>
      <c r="Y152" s="63"/>
      <c r="Z152" s="63"/>
      <c r="AA152" s="63"/>
      <c r="AB152" s="63"/>
      <c r="AC152" s="68"/>
      <c r="AD152" s="69"/>
      <c r="AE152" s="70"/>
      <c r="AF152" s="71"/>
      <c r="AG152" s="72">
        <v>0.8</v>
      </c>
      <c r="AH152" s="73">
        <v>0.6</v>
      </c>
      <c r="AI152" s="74">
        <v>0</v>
      </c>
      <c r="AJ152" s="70">
        <v>15</v>
      </c>
      <c r="AK152" s="73">
        <f t="shared" si="5"/>
        <v>5.5</v>
      </c>
      <c r="AL152" s="72">
        <f t="shared" si="4"/>
        <v>8.4499999999999993</v>
      </c>
      <c r="AM152" s="72"/>
      <c r="AN152" s="75"/>
      <c r="AO152" s="76"/>
      <c r="AU152" s="109"/>
      <c r="AX152" s="115"/>
      <c r="BE152" s="115"/>
    </row>
    <row r="153" spans="1:57" s="104" customFormat="1" ht="6">
      <c r="A153" s="58">
        <v>168</v>
      </c>
      <c r="B153" s="59">
        <v>401808136</v>
      </c>
      <c r="C153" s="60" t="s">
        <v>242</v>
      </c>
      <c r="D153" s="61">
        <v>17.75</v>
      </c>
      <c r="E153" s="62" t="s">
        <v>58</v>
      </c>
      <c r="F153" s="63" t="s">
        <v>81</v>
      </c>
      <c r="G153" s="63"/>
      <c r="H153" s="64" t="s">
        <v>34</v>
      </c>
      <c r="I153" s="63" t="s">
        <v>35</v>
      </c>
      <c r="J153" s="63" t="s">
        <v>98</v>
      </c>
      <c r="K153" s="63" t="s">
        <v>243</v>
      </c>
      <c r="L153" s="63">
        <v>1</v>
      </c>
      <c r="M153" s="63"/>
      <c r="N153" s="63" t="s">
        <v>37</v>
      </c>
      <c r="O153" s="63" t="s">
        <v>51</v>
      </c>
      <c r="P153" s="63"/>
      <c r="Q153" s="65">
        <v>13</v>
      </c>
      <c r="R153" s="65" t="s">
        <v>39</v>
      </c>
      <c r="S153" s="63"/>
      <c r="T153" s="66"/>
      <c r="U153" s="66"/>
      <c r="V153" s="66"/>
      <c r="W153" s="67"/>
      <c r="X153" s="63"/>
      <c r="Y153" s="63"/>
      <c r="Z153" s="63"/>
      <c r="AA153" s="63"/>
      <c r="AB153" s="63"/>
      <c r="AC153" s="68"/>
      <c r="AD153" s="69"/>
      <c r="AE153" s="70"/>
      <c r="AF153" s="71"/>
      <c r="AG153" s="72">
        <v>1</v>
      </c>
      <c r="AH153" s="73">
        <v>0.6</v>
      </c>
      <c r="AI153" s="74">
        <v>0</v>
      </c>
      <c r="AJ153" s="70">
        <v>16</v>
      </c>
      <c r="AK153" s="73">
        <f t="shared" si="5"/>
        <v>17.75</v>
      </c>
      <c r="AL153" s="72">
        <f t="shared" si="4"/>
        <v>16.25</v>
      </c>
      <c r="AM153" s="72"/>
      <c r="AN153" s="75"/>
      <c r="AO153" s="76"/>
      <c r="AU153" s="109"/>
      <c r="AX153" s="115"/>
      <c r="BE153" s="115"/>
    </row>
    <row r="154" spans="1:57" s="104" customFormat="1" ht="6">
      <c r="A154" s="58">
        <v>121</v>
      </c>
      <c r="B154" s="59">
        <v>401806635</v>
      </c>
      <c r="C154" s="60" t="s">
        <v>244</v>
      </c>
      <c r="D154" s="61"/>
      <c r="E154" s="62" t="s">
        <v>33</v>
      </c>
      <c r="F154" s="63"/>
      <c r="G154" s="63"/>
      <c r="H154" s="64" t="s">
        <v>28</v>
      </c>
      <c r="I154" s="63"/>
      <c r="J154" s="63" t="s">
        <v>29</v>
      </c>
      <c r="K154" s="63"/>
      <c r="L154" s="63"/>
      <c r="M154" s="63"/>
      <c r="N154" s="63" t="s">
        <v>29</v>
      </c>
      <c r="O154" s="63"/>
      <c r="P154" s="63"/>
      <c r="Q154" s="65"/>
      <c r="R154" s="65"/>
      <c r="S154" s="63"/>
      <c r="T154" s="66"/>
      <c r="U154" s="66"/>
      <c r="V154" s="66"/>
      <c r="W154" s="67"/>
      <c r="X154" s="63"/>
      <c r="Y154" s="63"/>
      <c r="Z154" s="63"/>
      <c r="AA154" s="63"/>
      <c r="AB154" s="63"/>
      <c r="AC154" s="68"/>
      <c r="AD154" s="69"/>
      <c r="AE154" s="70"/>
      <c r="AF154" s="71"/>
      <c r="AG154" s="72"/>
      <c r="AH154" s="73" t="e">
        <v>#N/A</v>
      </c>
      <c r="AI154" s="74">
        <v>0</v>
      </c>
      <c r="AJ154" s="70" t="s">
        <v>29</v>
      </c>
      <c r="AK154" s="73">
        <f t="shared" si="5"/>
        <v>0</v>
      </c>
      <c r="AL154" s="72" t="e">
        <f t="shared" si="4"/>
        <v>#VALUE!</v>
      </c>
      <c r="AM154" s="72"/>
      <c r="AN154" s="75"/>
      <c r="AO154" s="76"/>
      <c r="AU154" s="109"/>
      <c r="AX154" s="115"/>
      <c r="BE154" s="115"/>
    </row>
    <row r="155" spans="1:57" s="104" customFormat="1" ht="6">
      <c r="A155" s="58">
        <v>122</v>
      </c>
      <c r="B155" s="59">
        <v>401805205</v>
      </c>
      <c r="C155" s="60" t="s">
        <v>245</v>
      </c>
      <c r="D155" s="61">
        <v>14</v>
      </c>
      <c r="E155" s="62" t="s">
        <v>33</v>
      </c>
      <c r="F155" s="63"/>
      <c r="G155" s="63">
        <v>90</v>
      </c>
      <c r="H155" s="64" t="s">
        <v>28</v>
      </c>
      <c r="I155" s="63" t="s">
        <v>35</v>
      </c>
      <c r="J155" s="63" t="s">
        <v>36</v>
      </c>
      <c r="K155" s="63">
        <v>24</v>
      </c>
      <c r="L155" s="63"/>
      <c r="M155" s="63"/>
      <c r="N155" s="63" t="s">
        <v>37</v>
      </c>
      <c r="O155" s="63" t="s">
        <v>38</v>
      </c>
      <c r="P155" s="63"/>
      <c r="Q155" s="65"/>
      <c r="R155" s="65" t="s">
        <v>39</v>
      </c>
      <c r="S155" s="63">
        <v>4</v>
      </c>
      <c r="T155" s="66"/>
      <c r="U155" s="66"/>
      <c r="V155" s="66"/>
      <c r="W155" s="67"/>
      <c r="X155" s="63"/>
      <c r="Y155" s="63"/>
      <c r="Z155" s="63"/>
      <c r="AA155" s="63"/>
      <c r="AB155" s="63"/>
      <c r="AC155" s="68"/>
      <c r="AD155" s="69"/>
      <c r="AE155" s="70"/>
      <c r="AF155" s="71"/>
      <c r="AG155" s="72">
        <v>0.9</v>
      </c>
      <c r="AH155" s="73">
        <v>1</v>
      </c>
      <c r="AI155" s="74">
        <v>0.85</v>
      </c>
      <c r="AJ155" s="70">
        <v>17.75</v>
      </c>
      <c r="AK155" s="73">
        <f t="shared" si="5"/>
        <v>14</v>
      </c>
      <c r="AL155" s="72">
        <f t="shared" si="4"/>
        <v>15.5875</v>
      </c>
      <c r="AM155" s="72"/>
      <c r="AN155" s="75"/>
      <c r="AO155" s="76"/>
      <c r="AU155" s="109"/>
      <c r="AX155" s="115"/>
      <c r="BE155" s="115"/>
    </row>
    <row r="156" spans="1:57" s="104" customFormat="1" ht="6">
      <c r="A156" s="58">
        <v>181</v>
      </c>
      <c r="B156" s="59">
        <v>401810756</v>
      </c>
      <c r="C156" s="80" t="s">
        <v>246</v>
      </c>
      <c r="D156" s="61">
        <v>19.75</v>
      </c>
      <c r="E156" s="62" t="s">
        <v>33</v>
      </c>
      <c r="F156" s="63"/>
      <c r="G156" s="63"/>
      <c r="H156" s="64"/>
      <c r="I156" s="63"/>
      <c r="J156" s="63" t="s">
        <v>36</v>
      </c>
      <c r="K156" s="63">
        <v>24</v>
      </c>
      <c r="L156" s="63">
        <v>1</v>
      </c>
      <c r="M156" s="63">
        <v>8</v>
      </c>
      <c r="N156" s="63" t="s">
        <v>37</v>
      </c>
      <c r="O156" s="63" t="s">
        <v>38</v>
      </c>
      <c r="P156" s="63"/>
      <c r="Q156" s="65">
        <v>13</v>
      </c>
      <c r="R156" s="65" t="s">
        <v>39</v>
      </c>
      <c r="S156" s="63">
        <v>4</v>
      </c>
      <c r="T156" s="66"/>
      <c r="U156" s="66"/>
      <c r="V156" s="66"/>
      <c r="W156" s="67"/>
      <c r="X156" s="63"/>
      <c r="Y156" s="63"/>
      <c r="Z156" s="63"/>
      <c r="AA156" s="63"/>
      <c r="AB156" s="63"/>
      <c r="AC156" s="68"/>
      <c r="AD156" s="69"/>
      <c r="AE156" s="70"/>
      <c r="AF156" s="71"/>
      <c r="AG156" s="72">
        <v>0.95</v>
      </c>
      <c r="AH156" s="73">
        <v>1</v>
      </c>
      <c r="AI156" s="74">
        <v>1</v>
      </c>
      <c r="AJ156" s="70">
        <v>19.75</v>
      </c>
      <c r="AK156" s="73">
        <f t="shared" si="5"/>
        <v>19.75</v>
      </c>
      <c r="AL156" s="72">
        <f t="shared" si="4"/>
        <v>19.737500000000001</v>
      </c>
      <c r="AM156" s="72"/>
      <c r="AN156" s="75"/>
      <c r="AO156" s="76"/>
      <c r="AU156" s="109"/>
      <c r="AX156" s="115"/>
      <c r="BE156" s="115"/>
    </row>
    <row r="157" spans="1:57" s="104" customFormat="1" ht="6">
      <c r="A157" s="58">
        <v>179</v>
      </c>
      <c r="B157" s="59">
        <v>401810506</v>
      </c>
      <c r="C157" s="60" t="s">
        <v>247</v>
      </c>
      <c r="D157" s="61">
        <v>18.5</v>
      </c>
      <c r="E157" s="62" t="s">
        <v>33</v>
      </c>
      <c r="F157" s="63"/>
      <c r="G157" s="63">
        <v>85</v>
      </c>
      <c r="H157" s="64" t="s">
        <v>28</v>
      </c>
      <c r="I157" s="63"/>
      <c r="J157" s="63" t="s">
        <v>36</v>
      </c>
      <c r="K157" s="63">
        <v>24</v>
      </c>
      <c r="L157" s="63">
        <v>1</v>
      </c>
      <c r="M157" s="63">
        <v>8</v>
      </c>
      <c r="N157" s="63" t="s">
        <v>29</v>
      </c>
      <c r="O157" s="63" t="s">
        <v>38</v>
      </c>
      <c r="P157" s="63"/>
      <c r="Q157" s="65">
        <v>13</v>
      </c>
      <c r="R157" s="65">
        <v>27</v>
      </c>
      <c r="S157" s="63"/>
      <c r="T157" s="66"/>
      <c r="U157" s="66"/>
      <c r="V157" s="66"/>
      <c r="W157" s="67"/>
      <c r="X157" s="63"/>
      <c r="Y157" s="63"/>
      <c r="Z157" s="63"/>
      <c r="AA157" s="63"/>
      <c r="AB157" s="63"/>
      <c r="AC157" s="68"/>
      <c r="AD157" s="69"/>
      <c r="AE157" s="70"/>
      <c r="AF157" s="71"/>
      <c r="AG157" s="72">
        <v>0.9</v>
      </c>
      <c r="AH157" s="73">
        <v>1</v>
      </c>
      <c r="AI157" s="74">
        <v>0.99</v>
      </c>
      <c r="AJ157" s="70">
        <v>18.75</v>
      </c>
      <c r="AK157" s="73">
        <f t="shared" si="5"/>
        <v>18.5</v>
      </c>
      <c r="AL157" s="72">
        <f t="shared" si="4"/>
        <v>18.677499999999998</v>
      </c>
      <c r="AM157" s="72"/>
      <c r="AN157" s="75"/>
      <c r="AO157" s="76"/>
      <c r="AU157" s="109"/>
      <c r="AX157" s="115"/>
      <c r="BE157" s="115"/>
    </row>
    <row r="158" spans="1:57" s="104" customFormat="1" ht="6">
      <c r="A158" s="58">
        <v>85</v>
      </c>
      <c r="B158" s="95">
        <v>401808948</v>
      </c>
      <c r="C158" s="96" t="s">
        <v>248</v>
      </c>
      <c r="D158" s="61"/>
      <c r="E158" s="97" t="s">
        <v>27</v>
      </c>
      <c r="F158" s="93"/>
      <c r="G158" s="94"/>
      <c r="H158" s="64" t="s">
        <v>34</v>
      </c>
      <c r="I158" s="63" t="s">
        <v>35</v>
      </c>
      <c r="J158" s="63" t="s">
        <v>36</v>
      </c>
      <c r="K158" s="63"/>
      <c r="L158" s="63">
        <v>1</v>
      </c>
      <c r="M158" s="63"/>
      <c r="N158" s="63" t="s">
        <v>29</v>
      </c>
      <c r="O158" s="63"/>
      <c r="P158" s="63"/>
      <c r="Q158" s="65"/>
      <c r="R158" s="65"/>
      <c r="S158" s="63"/>
      <c r="T158" s="66"/>
      <c r="U158" s="66"/>
      <c r="V158" s="66"/>
      <c r="W158" s="67"/>
      <c r="X158" s="63"/>
      <c r="Y158" s="63"/>
      <c r="Z158" s="63"/>
      <c r="AA158" s="63"/>
      <c r="AB158" s="63"/>
      <c r="AC158" s="68"/>
      <c r="AD158" s="69"/>
      <c r="AE158" s="70"/>
      <c r="AF158" s="71"/>
      <c r="AG158" s="72">
        <v>0.4</v>
      </c>
      <c r="AH158" s="73">
        <v>0</v>
      </c>
      <c r="AI158" s="74">
        <v>0</v>
      </c>
      <c r="AJ158" s="70" t="s">
        <v>29</v>
      </c>
      <c r="AK158" s="73">
        <f t="shared" si="5"/>
        <v>0</v>
      </c>
      <c r="AL158" s="72" t="e">
        <f t="shared" si="4"/>
        <v>#VALUE!</v>
      </c>
      <c r="AM158" s="72"/>
      <c r="AN158" s="75"/>
      <c r="AO158" s="76"/>
      <c r="AU158" s="109"/>
      <c r="AX158" s="115"/>
      <c r="BE158" s="115"/>
    </row>
    <row r="159" spans="1:57" s="104" customFormat="1" ht="6">
      <c r="A159" s="58">
        <v>123</v>
      </c>
      <c r="B159" s="59">
        <v>401811157</v>
      </c>
      <c r="C159" s="60" t="s">
        <v>249</v>
      </c>
      <c r="D159" s="61">
        <v>5</v>
      </c>
      <c r="E159" s="62" t="s">
        <v>33</v>
      </c>
      <c r="F159" s="63"/>
      <c r="G159" s="63">
        <v>100</v>
      </c>
      <c r="H159" s="64" t="s">
        <v>34</v>
      </c>
      <c r="I159" s="63" t="s">
        <v>112</v>
      </c>
      <c r="J159" s="63" t="s">
        <v>87</v>
      </c>
      <c r="K159" s="63">
        <v>24</v>
      </c>
      <c r="L159" s="63">
        <v>1</v>
      </c>
      <c r="M159" s="63">
        <v>8</v>
      </c>
      <c r="N159" s="63" t="s">
        <v>29</v>
      </c>
      <c r="O159" s="63"/>
      <c r="P159" s="63"/>
      <c r="Q159" s="65">
        <v>13</v>
      </c>
      <c r="R159" s="65">
        <v>27</v>
      </c>
      <c r="S159" s="63"/>
      <c r="T159" s="66"/>
      <c r="U159" s="66"/>
      <c r="V159" s="66"/>
      <c r="W159" s="67"/>
      <c r="X159" s="63"/>
      <c r="Y159" s="63"/>
      <c r="Z159" s="63"/>
      <c r="AA159" s="63"/>
      <c r="AB159" s="63"/>
      <c r="AC159" s="68"/>
      <c r="AD159" s="69"/>
      <c r="AE159" s="70"/>
      <c r="AF159" s="71">
        <v>9.1999999999999993</v>
      </c>
      <c r="AG159" s="72">
        <v>0.9</v>
      </c>
      <c r="AH159" s="73">
        <v>1</v>
      </c>
      <c r="AI159" s="74">
        <v>0.91999999999999993</v>
      </c>
      <c r="AJ159" s="70">
        <v>14.75</v>
      </c>
      <c r="AK159" s="73">
        <f t="shared" si="5"/>
        <v>5</v>
      </c>
      <c r="AL159" s="72">
        <f t="shared" si="4"/>
        <v>9.5075000000000003</v>
      </c>
      <c r="AM159" s="72"/>
      <c r="AN159" s="75"/>
      <c r="AO159" s="76"/>
      <c r="AU159" s="109"/>
      <c r="AX159" s="115"/>
      <c r="BE159" s="115"/>
    </row>
    <row r="160" spans="1:57" s="104" customFormat="1" ht="6">
      <c r="A160" s="58">
        <v>41</v>
      </c>
      <c r="B160" s="59">
        <v>401805703</v>
      </c>
      <c r="C160" s="60" t="s">
        <v>250</v>
      </c>
      <c r="D160" s="61">
        <v>1.75</v>
      </c>
      <c r="E160" s="62" t="s">
        <v>42</v>
      </c>
      <c r="F160" s="63" t="s">
        <v>81</v>
      </c>
      <c r="G160" s="63"/>
      <c r="H160" s="64" t="s">
        <v>28</v>
      </c>
      <c r="I160" s="63" t="s">
        <v>35</v>
      </c>
      <c r="J160" s="67" t="s">
        <v>251</v>
      </c>
      <c r="K160" s="63">
        <v>24</v>
      </c>
      <c r="L160" s="63"/>
      <c r="M160" s="63"/>
      <c r="N160" s="63" t="s">
        <v>205</v>
      </c>
      <c r="O160" s="63" t="s">
        <v>52</v>
      </c>
      <c r="P160" s="63">
        <v>29</v>
      </c>
      <c r="Q160" s="65">
        <v>12</v>
      </c>
      <c r="R160" s="65"/>
      <c r="S160" s="63"/>
      <c r="T160" s="66"/>
      <c r="U160" s="66"/>
      <c r="V160" s="66"/>
      <c r="W160" s="67"/>
      <c r="X160" s="63"/>
      <c r="Y160" s="63"/>
      <c r="Z160" s="63"/>
      <c r="AA160" s="63"/>
      <c r="AB160" s="63"/>
      <c r="AC160" s="68"/>
      <c r="AD160" s="69"/>
      <c r="AE160" s="70"/>
      <c r="AF160" s="71"/>
      <c r="AG160" s="72">
        <v>0.5</v>
      </c>
      <c r="AH160" s="73">
        <v>0.5</v>
      </c>
      <c r="AI160" s="74">
        <v>0.5</v>
      </c>
      <c r="AJ160" s="70" t="s">
        <v>29</v>
      </c>
      <c r="AK160" s="73">
        <f t="shared" si="5"/>
        <v>1.75</v>
      </c>
      <c r="AL160" s="72" t="e">
        <f t="shared" si="4"/>
        <v>#VALUE!</v>
      </c>
      <c r="AM160" s="72"/>
      <c r="AN160" s="75"/>
      <c r="AO160" s="76"/>
      <c r="AU160" s="109"/>
      <c r="AX160" s="115"/>
      <c r="BE160" s="115"/>
    </row>
    <row r="161" spans="1:57" s="104" customFormat="1" ht="6">
      <c r="A161" s="58">
        <v>35</v>
      </c>
      <c r="B161" s="59">
        <v>401805664</v>
      </c>
      <c r="C161" s="60" t="s">
        <v>252</v>
      </c>
      <c r="D161" s="61">
        <v>18.25</v>
      </c>
      <c r="E161" s="62" t="s">
        <v>42</v>
      </c>
      <c r="F161" s="63"/>
      <c r="G161" s="63">
        <v>85</v>
      </c>
      <c r="H161" s="64" t="s">
        <v>34</v>
      </c>
      <c r="I161" s="63" t="s">
        <v>35</v>
      </c>
      <c r="J161" s="63" t="s">
        <v>36</v>
      </c>
      <c r="K161" s="63">
        <v>24</v>
      </c>
      <c r="L161" s="63">
        <v>1</v>
      </c>
      <c r="M161" s="63"/>
      <c r="N161" s="63" t="s">
        <v>37</v>
      </c>
      <c r="O161" s="63" t="s">
        <v>51</v>
      </c>
      <c r="P161" s="63"/>
      <c r="Q161" s="65">
        <v>13</v>
      </c>
      <c r="R161" s="65" t="s">
        <v>39</v>
      </c>
      <c r="S161" s="63">
        <v>4</v>
      </c>
      <c r="T161" s="66"/>
      <c r="U161" s="66"/>
      <c r="V161" s="66"/>
      <c r="W161" s="67"/>
      <c r="X161" s="63"/>
      <c r="Y161" s="63"/>
      <c r="Z161" s="63"/>
      <c r="AA161" s="63"/>
      <c r="AB161" s="63"/>
      <c r="AC161" s="68"/>
      <c r="AD161" s="69"/>
      <c r="AE161" s="70"/>
      <c r="AF161" s="71">
        <v>9.3000000000000007</v>
      </c>
      <c r="AG161" s="72">
        <v>1</v>
      </c>
      <c r="AH161" s="73">
        <v>1</v>
      </c>
      <c r="AI161" s="74">
        <v>0.93</v>
      </c>
      <c r="AJ161" s="70">
        <v>18.5</v>
      </c>
      <c r="AK161" s="73">
        <f t="shared" si="5"/>
        <v>18.25</v>
      </c>
      <c r="AL161" s="72">
        <f t="shared" si="4"/>
        <v>18.504999999999999</v>
      </c>
      <c r="AM161" s="72"/>
      <c r="AN161" s="75"/>
      <c r="AO161" s="76"/>
      <c r="AU161" s="109"/>
      <c r="AX161" s="115"/>
      <c r="BE161" s="115"/>
    </row>
    <row r="162" spans="1:57" s="104" customFormat="1" ht="6">
      <c r="A162" s="58">
        <v>36</v>
      </c>
      <c r="B162" s="59">
        <v>401811173</v>
      </c>
      <c r="C162" s="60" t="s">
        <v>253</v>
      </c>
      <c r="D162" s="61"/>
      <c r="E162" s="62" t="s">
        <v>42</v>
      </c>
      <c r="F162" s="63"/>
      <c r="G162" s="63"/>
      <c r="H162" s="64" t="s">
        <v>28</v>
      </c>
      <c r="I162" s="63" t="s">
        <v>29</v>
      </c>
      <c r="J162" s="63" t="s">
        <v>29</v>
      </c>
      <c r="K162" s="63"/>
      <c r="L162" s="63"/>
      <c r="M162" s="63"/>
      <c r="N162" s="63" t="s">
        <v>29</v>
      </c>
      <c r="O162" s="63"/>
      <c r="P162" s="63"/>
      <c r="Q162" s="65"/>
      <c r="R162" s="65"/>
      <c r="S162" s="63"/>
      <c r="T162" s="66"/>
      <c r="U162" s="66"/>
      <c r="V162" s="66"/>
      <c r="W162" s="67"/>
      <c r="X162" s="63"/>
      <c r="Y162" s="63"/>
      <c r="Z162" s="63"/>
      <c r="AA162" s="63"/>
      <c r="AB162" s="63"/>
      <c r="AC162" s="68"/>
      <c r="AD162" s="69"/>
      <c r="AE162" s="70"/>
      <c r="AF162" s="71"/>
      <c r="AG162" s="72"/>
      <c r="AH162" s="73" t="e">
        <v>#N/A</v>
      </c>
      <c r="AI162" s="74">
        <v>0</v>
      </c>
      <c r="AJ162" s="70" t="s">
        <v>29</v>
      </c>
      <c r="AK162" s="73">
        <f t="shared" si="5"/>
        <v>0</v>
      </c>
      <c r="AL162" s="72" t="e">
        <f t="shared" si="4"/>
        <v>#VALUE!</v>
      </c>
      <c r="AM162" s="72"/>
      <c r="AN162" s="75"/>
      <c r="AO162" s="76"/>
      <c r="AU162" s="109"/>
      <c r="AX162" s="115"/>
      <c r="BE162" s="115"/>
    </row>
    <row r="163" spans="1:57" s="104" customFormat="1" ht="6">
      <c r="A163" s="58">
        <v>124</v>
      </c>
      <c r="B163" s="59">
        <v>401808144</v>
      </c>
      <c r="C163" s="60" t="s">
        <v>254</v>
      </c>
      <c r="D163" s="61"/>
      <c r="E163" s="62" t="s">
        <v>33</v>
      </c>
      <c r="F163" s="63"/>
      <c r="G163" s="63"/>
      <c r="H163" s="64" t="s">
        <v>28</v>
      </c>
      <c r="I163" s="63"/>
      <c r="J163" s="63" t="s">
        <v>29</v>
      </c>
      <c r="K163" s="63"/>
      <c r="L163" s="63"/>
      <c r="M163" s="63"/>
      <c r="N163" s="63" t="s">
        <v>29</v>
      </c>
      <c r="O163" s="63"/>
      <c r="P163" s="63"/>
      <c r="Q163" s="65"/>
      <c r="R163" s="65"/>
      <c r="S163" s="63"/>
      <c r="T163" s="66"/>
      <c r="U163" s="66"/>
      <c r="V163" s="66"/>
      <c r="W163" s="67"/>
      <c r="X163" s="63"/>
      <c r="Y163" s="63"/>
      <c r="Z163" s="63"/>
      <c r="AA163" s="63"/>
      <c r="AB163" s="63"/>
      <c r="AC163" s="68"/>
      <c r="AD163" s="69"/>
      <c r="AE163" s="70"/>
      <c r="AF163" s="71"/>
      <c r="AG163" s="72"/>
      <c r="AH163" s="73" t="e">
        <v>#N/A</v>
      </c>
      <c r="AI163" s="74">
        <v>0</v>
      </c>
      <c r="AJ163" s="70" t="s">
        <v>29</v>
      </c>
      <c r="AK163" s="73">
        <f t="shared" si="5"/>
        <v>0</v>
      </c>
      <c r="AL163" s="72" t="e">
        <f t="shared" si="4"/>
        <v>#VALUE!</v>
      </c>
      <c r="AM163" s="72"/>
      <c r="AN163" s="75"/>
      <c r="AO163" s="76"/>
      <c r="AU163" s="109"/>
      <c r="AX163" s="115"/>
      <c r="BE163" s="115"/>
    </row>
    <row r="164" spans="1:57" s="104" customFormat="1" ht="6">
      <c r="A164" s="58">
        <v>37</v>
      </c>
      <c r="B164" s="59">
        <v>401805496</v>
      </c>
      <c r="C164" s="60" t="s">
        <v>255</v>
      </c>
      <c r="D164" s="61">
        <v>20</v>
      </c>
      <c r="E164" s="62" t="s">
        <v>42</v>
      </c>
      <c r="F164" s="63"/>
      <c r="G164" s="63">
        <v>100</v>
      </c>
      <c r="H164" s="64" t="s">
        <v>28</v>
      </c>
      <c r="I164" s="63" t="s">
        <v>35</v>
      </c>
      <c r="J164" s="63" t="s">
        <v>36</v>
      </c>
      <c r="K164" s="63">
        <v>24</v>
      </c>
      <c r="L164" s="63">
        <v>1</v>
      </c>
      <c r="M164" s="63">
        <v>8</v>
      </c>
      <c r="N164" s="63" t="s">
        <v>37</v>
      </c>
      <c r="O164" s="63" t="s">
        <v>38</v>
      </c>
      <c r="P164" s="63"/>
      <c r="Q164" s="65">
        <v>13</v>
      </c>
      <c r="R164" s="65" t="s">
        <v>39</v>
      </c>
      <c r="S164" s="63">
        <v>4</v>
      </c>
      <c r="T164" s="66"/>
      <c r="U164" s="66"/>
      <c r="V164" s="66"/>
      <c r="W164" s="67"/>
      <c r="X164" s="63"/>
      <c r="Y164" s="63"/>
      <c r="Z164" s="63"/>
      <c r="AA164" s="63"/>
      <c r="AB164" s="63"/>
      <c r="AC164" s="68"/>
      <c r="AD164" s="69"/>
      <c r="AE164" s="70"/>
      <c r="AF164" s="71">
        <v>10</v>
      </c>
      <c r="AG164" s="72">
        <v>1</v>
      </c>
      <c r="AH164" s="73">
        <v>1</v>
      </c>
      <c r="AI164" s="74">
        <v>1</v>
      </c>
      <c r="AJ164" s="70">
        <v>20</v>
      </c>
      <c r="AK164" s="73">
        <f t="shared" si="5"/>
        <v>20</v>
      </c>
      <c r="AL164" s="72">
        <f t="shared" si="4"/>
        <v>20</v>
      </c>
      <c r="AM164" s="72"/>
      <c r="AN164" s="75"/>
      <c r="AO164" s="76"/>
      <c r="AU164" s="109"/>
      <c r="AX164" s="115"/>
      <c r="BE164" s="115"/>
    </row>
    <row r="165" spans="1:57" s="104" customFormat="1" ht="6">
      <c r="A165" s="58">
        <v>125</v>
      </c>
      <c r="B165" s="59">
        <v>401806506</v>
      </c>
      <c r="C165" s="96" t="s">
        <v>256</v>
      </c>
      <c r="D165" s="61">
        <v>20</v>
      </c>
      <c r="E165" s="62" t="s">
        <v>33</v>
      </c>
      <c r="F165" s="63"/>
      <c r="G165" s="63"/>
      <c r="H165" s="64" t="s">
        <v>28</v>
      </c>
      <c r="I165" s="63" t="s">
        <v>35</v>
      </c>
      <c r="J165" s="63" t="s">
        <v>36</v>
      </c>
      <c r="K165" s="63">
        <v>24</v>
      </c>
      <c r="L165" s="63">
        <v>1</v>
      </c>
      <c r="M165" s="63">
        <v>8</v>
      </c>
      <c r="N165" s="63" t="s">
        <v>37</v>
      </c>
      <c r="O165" s="63" t="s">
        <v>38</v>
      </c>
      <c r="P165" s="63"/>
      <c r="Q165" s="65">
        <v>13</v>
      </c>
      <c r="R165" s="65" t="s">
        <v>61</v>
      </c>
      <c r="S165" s="63"/>
      <c r="T165" s="66"/>
      <c r="U165" s="66"/>
      <c r="V165" s="66"/>
      <c r="W165" s="67"/>
      <c r="X165" s="63"/>
      <c r="Y165" s="63"/>
      <c r="Z165" s="63"/>
      <c r="AA165" s="63"/>
      <c r="AB165" s="63"/>
      <c r="AC165" s="68"/>
      <c r="AD165" s="69"/>
      <c r="AE165" s="70"/>
      <c r="AF165" s="71"/>
      <c r="AG165" s="72">
        <v>0.9</v>
      </c>
      <c r="AH165" s="73">
        <v>1</v>
      </c>
      <c r="AI165" s="74">
        <v>1</v>
      </c>
      <c r="AJ165" s="70">
        <v>20</v>
      </c>
      <c r="AK165" s="73">
        <f t="shared" si="5"/>
        <v>20</v>
      </c>
      <c r="AL165" s="72">
        <f t="shared" si="4"/>
        <v>19.899999999999999</v>
      </c>
      <c r="AM165" s="72"/>
      <c r="AN165" s="75"/>
      <c r="AO165" s="76"/>
      <c r="AU165" s="109"/>
      <c r="AX165" s="115"/>
      <c r="BE165" s="115"/>
    </row>
    <row r="166" spans="1:57" s="104" customFormat="1" ht="6">
      <c r="A166" s="58">
        <v>126</v>
      </c>
      <c r="B166" s="59">
        <v>401810811</v>
      </c>
      <c r="C166" s="60" t="s">
        <v>257</v>
      </c>
      <c r="D166" s="61"/>
      <c r="E166" s="62" t="s">
        <v>33</v>
      </c>
      <c r="F166" s="63"/>
      <c r="G166" s="63">
        <v>100</v>
      </c>
      <c r="H166" s="64" t="s">
        <v>28</v>
      </c>
      <c r="I166" s="63" t="s">
        <v>35</v>
      </c>
      <c r="J166" s="63" t="s">
        <v>36</v>
      </c>
      <c r="K166" s="63">
        <v>24</v>
      </c>
      <c r="L166" s="63">
        <v>1</v>
      </c>
      <c r="M166" s="63"/>
      <c r="N166" s="63" t="s">
        <v>29</v>
      </c>
      <c r="O166" s="63"/>
      <c r="P166" s="63"/>
      <c r="Q166" s="65"/>
      <c r="R166" s="65" t="s">
        <v>39</v>
      </c>
      <c r="S166" s="63"/>
      <c r="T166" s="66"/>
      <c r="U166" s="66"/>
      <c r="V166" s="66"/>
      <c r="W166" s="67"/>
      <c r="X166" s="63"/>
      <c r="Y166" s="63"/>
      <c r="Z166" s="63"/>
      <c r="AA166" s="63"/>
      <c r="AB166" s="63"/>
      <c r="AC166" s="68"/>
      <c r="AD166" s="69"/>
      <c r="AE166" s="70"/>
      <c r="AF166" s="71"/>
      <c r="AG166" s="72">
        <v>0.60000000000000009</v>
      </c>
      <c r="AH166" s="73">
        <v>0.9</v>
      </c>
      <c r="AI166" s="74">
        <v>0</v>
      </c>
      <c r="AJ166" s="70" t="s">
        <v>29</v>
      </c>
      <c r="AK166" s="73">
        <f t="shared" si="5"/>
        <v>0</v>
      </c>
      <c r="AL166" s="72" t="e">
        <f t="shared" si="4"/>
        <v>#VALUE!</v>
      </c>
      <c r="AM166" s="72"/>
      <c r="AN166" s="75"/>
      <c r="AO166" s="76"/>
      <c r="AU166" s="109"/>
      <c r="AX166" s="115"/>
      <c r="BE166" s="115"/>
    </row>
    <row r="167" spans="1:57" s="104" customFormat="1" ht="6">
      <c r="A167" s="58">
        <v>170</v>
      </c>
      <c r="B167" s="59">
        <v>401805953</v>
      </c>
      <c r="C167" s="60" t="s">
        <v>258</v>
      </c>
      <c r="D167" s="61">
        <v>12.75</v>
      </c>
      <c r="E167" s="62" t="s">
        <v>58</v>
      </c>
      <c r="F167" s="63" t="s">
        <v>81</v>
      </c>
      <c r="G167" s="63" t="s">
        <v>81</v>
      </c>
      <c r="H167" s="64" t="s">
        <v>34</v>
      </c>
      <c r="I167" s="63"/>
      <c r="J167" s="63" t="s">
        <v>98</v>
      </c>
      <c r="K167" s="63">
        <v>24</v>
      </c>
      <c r="L167" s="63"/>
      <c r="M167" s="63"/>
      <c r="N167" s="63" t="s">
        <v>37</v>
      </c>
      <c r="O167" s="63" t="s">
        <v>38</v>
      </c>
      <c r="P167" s="63"/>
      <c r="Q167" s="65"/>
      <c r="R167" s="65" t="s">
        <v>39</v>
      </c>
      <c r="S167" s="63"/>
      <c r="T167" s="66"/>
      <c r="U167" s="66"/>
      <c r="V167" s="66"/>
      <c r="W167" s="67"/>
      <c r="X167" s="63"/>
      <c r="Y167" s="63"/>
      <c r="Z167" s="63"/>
      <c r="AA167" s="63"/>
      <c r="AB167" s="63"/>
      <c r="AC167" s="68"/>
      <c r="AD167" s="69"/>
      <c r="AE167" s="70"/>
      <c r="AF167" s="71"/>
      <c r="AG167" s="72">
        <v>0.85</v>
      </c>
      <c r="AH167" s="73">
        <v>0.4</v>
      </c>
      <c r="AI167" s="74">
        <v>0.9</v>
      </c>
      <c r="AJ167" s="70">
        <v>9.5</v>
      </c>
      <c r="AK167" s="73">
        <f t="shared" si="5"/>
        <v>12.75</v>
      </c>
      <c r="AL167" s="72">
        <f t="shared" si="4"/>
        <v>12.175000000000001</v>
      </c>
      <c r="AM167" s="72"/>
      <c r="AN167" s="75"/>
      <c r="AO167" s="76"/>
      <c r="AU167" s="109"/>
      <c r="AX167" s="115"/>
      <c r="BE167" s="115"/>
    </row>
    <row r="168" spans="1:57" s="104" customFormat="1" ht="6">
      <c r="A168" s="58">
        <v>127</v>
      </c>
      <c r="B168" s="59">
        <v>401809494</v>
      </c>
      <c r="C168" s="60" t="s">
        <v>259</v>
      </c>
      <c r="D168" s="61">
        <v>15.25</v>
      </c>
      <c r="E168" s="62" t="s">
        <v>33</v>
      </c>
      <c r="F168" s="63"/>
      <c r="G168" s="63">
        <v>100</v>
      </c>
      <c r="H168" s="64" t="s">
        <v>28</v>
      </c>
      <c r="I168" s="63" t="s">
        <v>35</v>
      </c>
      <c r="J168" s="63" t="s">
        <v>36</v>
      </c>
      <c r="K168" s="63">
        <v>24</v>
      </c>
      <c r="L168" s="63">
        <v>1</v>
      </c>
      <c r="M168" s="63"/>
      <c r="N168" s="63" t="s">
        <v>37</v>
      </c>
      <c r="O168" s="63" t="s">
        <v>52</v>
      </c>
      <c r="P168" s="63"/>
      <c r="Q168" s="65">
        <v>13</v>
      </c>
      <c r="R168" s="65" t="s">
        <v>39</v>
      </c>
      <c r="S168" s="63"/>
      <c r="T168" s="66"/>
      <c r="U168" s="66"/>
      <c r="V168" s="66"/>
      <c r="W168" s="67"/>
      <c r="X168" s="63"/>
      <c r="Y168" s="63"/>
      <c r="Z168" s="63"/>
      <c r="AA168" s="63"/>
      <c r="AB168" s="63"/>
      <c r="AC168" s="68"/>
      <c r="AD168" s="69"/>
      <c r="AE168" s="70"/>
      <c r="AF168" s="71">
        <v>9.6999999999999993</v>
      </c>
      <c r="AG168" s="72">
        <v>1</v>
      </c>
      <c r="AH168" s="73">
        <v>1</v>
      </c>
      <c r="AI168" s="74">
        <v>0.97</v>
      </c>
      <c r="AJ168" s="70">
        <v>16</v>
      </c>
      <c r="AK168" s="73">
        <f t="shared" si="5"/>
        <v>15.25</v>
      </c>
      <c r="AL168" s="72">
        <f t="shared" si="4"/>
        <v>16.12</v>
      </c>
      <c r="AM168" s="72"/>
      <c r="AN168" s="75"/>
      <c r="AO168" s="76"/>
      <c r="AU168" s="109"/>
      <c r="AX168" s="115"/>
      <c r="BE168" s="115"/>
    </row>
    <row r="169" spans="1:57" s="104" customFormat="1" ht="6">
      <c r="A169" s="58">
        <v>128</v>
      </c>
      <c r="B169" s="59">
        <v>401810684</v>
      </c>
      <c r="C169" s="60" t="s">
        <v>260</v>
      </c>
      <c r="D169" s="61"/>
      <c r="E169" s="62" t="s">
        <v>33</v>
      </c>
      <c r="F169" s="63"/>
      <c r="G169" s="63">
        <v>95</v>
      </c>
      <c r="H169" s="64" t="s">
        <v>28</v>
      </c>
      <c r="I169" s="63" t="s">
        <v>35</v>
      </c>
      <c r="J169" s="63" t="s">
        <v>29</v>
      </c>
      <c r="K169" s="63"/>
      <c r="L169" s="63">
        <v>1</v>
      </c>
      <c r="M169" s="63"/>
      <c r="N169" s="63" t="s">
        <v>29</v>
      </c>
      <c r="O169" s="63"/>
      <c r="P169" s="63"/>
      <c r="Q169" s="65"/>
      <c r="R169" s="65"/>
      <c r="S169" s="63"/>
      <c r="T169" s="66"/>
      <c r="U169" s="66"/>
      <c r="V169" s="66"/>
      <c r="W169" s="67"/>
      <c r="X169" s="63"/>
      <c r="Y169" s="63"/>
      <c r="Z169" s="63"/>
      <c r="AA169" s="63"/>
      <c r="AB169" s="63"/>
      <c r="AC169" s="68"/>
      <c r="AD169" s="69"/>
      <c r="AE169" s="70"/>
      <c r="AF169" s="71"/>
      <c r="AG169" s="72">
        <v>0.4</v>
      </c>
      <c r="AH169" s="73">
        <v>0.6</v>
      </c>
      <c r="AI169" s="74">
        <v>0</v>
      </c>
      <c r="AJ169" s="70" t="s">
        <v>29</v>
      </c>
      <c r="AK169" s="73">
        <f t="shared" si="5"/>
        <v>0</v>
      </c>
      <c r="AL169" s="72" t="e">
        <f t="shared" si="4"/>
        <v>#VALUE!</v>
      </c>
      <c r="AM169" s="72"/>
      <c r="AN169" s="75"/>
      <c r="AO169" s="76"/>
      <c r="AU169" s="109"/>
      <c r="AX169" s="115"/>
      <c r="BE169" s="115"/>
    </row>
    <row r="170" spans="1:57" s="104" customFormat="1" ht="6">
      <c r="A170" s="58">
        <v>129</v>
      </c>
      <c r="B170" s="59">
        <v>401810731</v>
      </c>
      <c r="C170" s="60" t="s">
        <v>261</v>
      </c>
      <c r="D170" s="61"/>
      <c r="E170" s="62" t="s">
        <v>33</v>
      </c>
      <c r="F170" s="63"/>
      <c r="G170" s="63"/>
      <c r="H170" s="64" t="s">
        <v>34</v>
      </c>
      <c r="I170" s="63" t="s">
        <v>35</v>
      </c>
      <c r="J170" s="63" t="s">
        <v>29</v>
      </c>
      <c r="K170" s="63"/>
      <c r="L170" s="63"/>
      <c r="M170" s="63"/>
      <c r="N170" s="63" t="s">
        <v>29</v>
      </c>
      <c r="O170" s="63"/>
      <c r="P170" s="63"/>
      <c r="Q170" s="65"/>
      <c r="R170" s="65"/>
      <c r="S170" s="63"/>
      <c r="T170" s="66"/>
      <c r="U170" s="66"/>
      <c r="V170" s="66"/>
      <c r="W170" s="67"/>
      <c r="X170" s="63"/>
      <c r="Y170" s="63"/>
      <c r="Z170" s="63"/>
      <c r="AA170" s="63"/>
      <c r="AB170" s="63"/>
      <c r="AC170" s="68"/>
      <c r="AD170" s="69"/>
      <c r="AE170" s="70"/>
      <c r="AF170" s="71"/>
      <c r="AG170" s="72"/>
      <c r="AH170" s="73">
        <v>0</v>
      </c>
      <c r="AI170" s="74">
        <v>0</v>
      </c>
      <c r="AJ170" s="70" t="s">
        <v>29</v>
      </c>
      <c r="AK170" s="73">
        <f t="shared" si="5"/>
        <v>0</v>
      </c>
      <c r="AL170" s="72" t="e">
        <f t="shared" si="4"/>
        <v>#VALUE!</v>
      </c>
      <c r="AM170" s="72"/>
      <c r="AN170" s="75"/>
      <c r="AO170" s="76"/>
      <c r="AU170" s="109"/>
      <c r="AX170" s="115"/>
      <c r="BE170" s="115"/>
    </row>
    <row r="171" spans="1:57" s="104" customFormat="1" ht="6">
      <c r="A171" s="58">
        <v>38</v>
      </c>
      <c r="B171" s="59">
        <v>401806547</v>
      </c>
      <c r="C171" s="60" t="s">
        <v>262</v>
      </c>
      <c r="D171" s="61">
        <v>19.25</v>
      </c>
      <c r="E171" s="62" t="s">
        <v>42</v>
      </c>
      <c r="F171" s="63"/>
      <c r="G171" s="63">
        <v>99</v>
      </c>
      <c r="H171" s="64" t="s">
        <v>34</v>
      </c>
      <c r="I171" s="63" t="s">
        <v>35</v>
      </c>
      <c r="J171" s="63" t="s">
        <v>52</v>
      </c>
      <c r="K171" s="63">
        <v>24</v>
      </c>
      <c r="L171" s="63">
        <v>1</v>
      </c>
      <c r="M171" s="63">
        <v>8</v>
      </c>
      <c r="N171" s="63" t="s">
        <v>37</v>
      </c>
      <c r="O171" s="63" t="s">
        <v>38</v>
      </c>
      <c r="P171" s="63">
        <v>29</v>
      </c>
      <c r="Q171" s="65">
        <v>13</v>
      </c>
      <c r="R171" s="65" t="s">
        <v>39</v>
      </c>
      <c r="S171" s="63">
        <v>4</v>
      </c>
      <c r="T171" s="66"/>
      <c r="U171" s="66"/>
      <c r="V171" s="66"/>
      <c r="W171" s="67"/>
      <c r="X171" s="63"/>
      <c r="Y171" s="63"/>
      <c r="Z171" s="63"/>
      <c r="AA171" s="63"/>
      <c r="AB171" s="63"/>
      <c r="AC171" s="68"/>
      <c r="AD171" s="69"/>
      <c r="AE171" s="70"/>
      <c r="AF171" s="71"/>
      <c r="AG171" s="72">
        <v>1</v>
      </c>
      <c r="AH171" s="73">
        <v>1</v>
      </c>
      <c r="AI171" s="74">
        <v>1</v>
      </c>
      <c r="AJ171" s="70">
        <v>16.5</v>
      </c>
      <c r="AK171" s="73">
        <f t="shared" si="5"/>
        <v>19.25</v>
      </c>
      <c r="AL171" s="72">
        <f t="shared" si="4"/>
        <v>18.675000000000001</v>
      </c>
      <c r="AM171" s="72"/>
      <c r="AN171" s="75"/>
      <c r="AO171" s="76"/>
      <c r="AU171" s="109"/>
      <c r="AX171" s="115"/>
      <c r="BE171" s="115"/>
    </row>
    <row r="172" spans="1:57" s="104" customFormat="1" ht="6">
      <c r="A172" s="58">
        <v>39</v>
      </c>
      <c r="B172" s="59">
        <v>401806893</v>
      </c>
      <c r="C172" s="60" t="s">
        <v>263</v>
      </c>
      <c r="D172" s="61">
        <v>19.25</v>
      </c>
      <c r="E172" s="62" t="s">
        <v>42</v>
      </c>
      <c r="F172" s="63"/>
      <c r="G172" s="63">
        <v>99</v>
      </c>
      <c r="H172" s="64" t="s">
        <v>34</v>
      </c>
      <c r="I172" s="63" t="s">
        <v>35</v>
      </c>
      <c r="J172" s="63" t="s">
        <v>36</v>
      </c>
      <c r="K172" s="63">
        <v>24</v>
      </c>
      <c r="L172" s="63">
        <v>1</v>
      </c>
      <c r="M172" s="63">
        <v>8</v>
      </c>
      <c r="N172" s="63" t="s">
        <v>37</v>
      </c>
      <c r="O172" s="63" t="s">
        <v>38</v>
      </c>
      <c r="P172" s="63">
        <v>29</v>
      </c>
      <c r="Q172" s="65">
        <v>13</v>
      </c>
      <c r="R172" s="65" t="s">
        <v>39</v>
      </c>
      <c r="S172" s="63">
        <v>4</v>
      </c>
      <c r="T172" s="66"/>
      <c r="U172" s="66"/>
      <c r="V172" s="66"/>
      <c r="W172" s="67"/>
      <c r="X172" s="63"/>
      <c r="Y172" s="63"/>
      <c r="Z172" s="63"/>
      <c r="AA172" s="63"/>
      <c r="AB172" s="63"/>
      <c r="AC172" s="68"/>
      <c r="AD172" s="69"/>
      <c r="AE172" s="70"/>
      <c r="AF172" s="71">
        <v>9.3000000000000007</v>
      </c>
      <c r="AG172" s="72">
        <v>1</v>
      </c>
      <c r="AH172" s="73">
        <v>1</v>
      </c>
      <c r="AI172" s="74">
        <v>0.93</v>
      </c>
      <c r="AJ172" s="70">
        <v>19.75</v>
      </c>
      <c r="AK172" s="73">
        <f t="shared" si="5"/>
        <v>19.25</v>
      </c>
      <c r="AL172" s="72">
        <f t="shared" si="4"/>
        <v>19.4175</v>
      </c>
      <c r="AM172" s="72"/>
      <c r="AN172" s="75"/>
      <c r="AO172" s="76"/>
      <c r="AU172" s="109"/>
      <c r="AX172" s="115"/>
      <c r="BE172" s="115"/>
    </row>
    <row r="173" spans="1:57" s="104" customFormat="1" ht="6">
      <c r="A173" s="58">
        <v>171</v>
      </c>
      <c r="B173" s="59">
        <v>401809010</v>
      </c>
      <c r="C173" s="60" t="s">
        <v>264</v>
      </c>
      <c r="D173" s="61">
        <v>18.75</v>
      </c>
      <c r="E173" s="62" t="s">
        <v>58</v>
      </c>
      <c r="F173" s="63"/>
      <c r="G173" s="63">
        <v>100</v>
      </c>
      <c r="H173" s="64" t="s">
        <v>34</v>
      </c>
      <c r="I173" s="63" t="s">
        <v>35</v>
      </c>
      <c r="J173" s="63" t="s">
        <v>36</v>
      </c>
      <c r="K173" s="63">
        <v>24</v>
      </c>
      <c r="L173" s="63">
        <v>1</v>
      </c>
      <c r="M173" s="63">
        <v>8</v>
      </c>
      <c r="N173" s="63" t="s">
        <v>37</v>
      </c>
      <c r="O173" s="63" t="s">
        <v>51</v>
      </c>
      <c r="P173" s="63"/>
      <c r="Q173" s="65">
        <v>13</v>
      </c>
      <c r="R173" s="65" t="s">
        <v>39</v>
      </c>
      <c r="S173" s="63"/>
      <c r="T173" s="66"/>
      <c r="U173" s="66"/>
      <c r="V173" s="66"/>
      <c r="W173" s="67"/>
      <c r="X173" s="63"/>
      <c r="Y173" s="63"/>
      <c r="Z173" s="63"/>
      <c r="AA173" s="63"/>
      <c r="AB173" s="63"/>
      <c r="AC173" s="68"/>
      <c r="AD173" s="69"/>
      <c r="AE173" s="70"/>
      <c r="AF173" s="71"/>
      <c r="AG173" s="72">
        <v>1</v>
      </c>
      <c r="AH173" s="73">
        <v>1</v>
      </c>
      <c r="AI173" s="74">
        <v>0.99</v>
      </c>
      <c r="AJ173" s="70">
        <v>17</v>
      </c>
      <c r="AK173" s="73">
        <f t="shared" si="5"/>
        <v>18.75</v>
      </c>
      <c r="AL173" s="72">
        <f t="shared" si="4"/>
        <v>18.489999999999998</v>
      </c>
      <c r="AM173" s="72"/>
      <c r="AN173" s="75"/>
      <c r="AO173" s="76"/>
      <c r="AU173" s="109"/>
      <c r="AX173" s="115"/>
      <c r="BE173" s="115"/>
    </row>
    <row r="174" spans="1:57" s="104" customFormat="1" ht="6">
      <c r="A174" s="58">
        <v>130</v>
      </c>
      <c r="B174" s="59">
        <v>401806571</v>
      </c>
      <c r="C174" s="60" t="s">
        <v>265</v>
      </c>
      <c r="D174" s="61">
        <v>11.5</v>
      </c>
      <c r="E174" s="62" t="s">
        <v>33</v>
      </c>
      <c r="F174" s="63"/>
      <c r="G174" s="63">
        <v>100</v>
      </c>
      <c r="H174" s="64" t="s">
        <v>28</v>
      </c>
      <c r="I174" s="63" t="s">
        <v>35</v>
      </c>
      <c r="J174" s="63" t="s">
        <v>36</v>
      </c>
      <c r="K174" s="63">
        <v>24</v>
      </c>
      <c r="L174" s="63"/>
      <c r="M174" s="63">
        <v>8</v>
      </c>
      <c r="N174" s="63" t="s">
        <v>29</v>
      </c>
      <c r="O174" s="63" t="s">
        <v>51</v>
      </c>
      <c r="P174" s="63"/>
      <c r="Q174" s="65">
        <v>13</v>
      </c>
      <c r="R174" s="65" t="s">
        <v>39</v>
      </c>
      <c r="S174" s="63"/>
      <c r="T174" s="66"/>
      <c r="U174" s="66"/>
      <c r="V174" s="66"/>
      <c r="W174" s="67"/>
      <c r="X174" s="63"/>
      <c r="Y174" s="63"/>
      <c r="Z174" s="63"/>
      <c r="AA174" s="63"/>
      <c r="AB174" s="63"/>
      <c r="AC174" s="68"/>
      <c r="AD174" s="69"/>
      <c r="AE174" s="70"/>
      <c r="AF174" s="71">
        <v>9.9</v>
      </c>
      <c r="AG174" s="72">
        <v>0.95</v>
      </c>
      <c r="AH174" s="73">
        <v>1</v>
      </c>
      <c r="AI174" s="74">
        <v>0.99</v>
      </c>
      <c r="AJ174" s="70">
        <v>15.75</v>
      </c>
      <c r="AK174" s="73">
        <f t="shared" si="5"/>
        <v>11.5</v>
      </c>
      <c r="AL174" s="72">
        <f t="shared" si="4"/>
        <v>13.7775</v>
      </c>
      <c r="AM174" s="72"/>
      <c r="AN174" s="75"/>
      <c r="AO174" s="76"/>
      <c r="AU174" s="109"/>
      <c r="AX174" s="115"/>
      <c r="BE174" s="115"/>
    </row>
    <row r="175" spans="1:57" s="104" customFormat="1" ht="6">
      <c r="A175" s="58">
        <v>40</v>
      </c>
      <c r="B175" s="59">
        <v>401808892</v>
      </c>
      <c r="C175" s="60" t="s">
        <v>266</v>
      </c>
      <c r="D175" s="61"/>
      <c r="E175" s="62" t="s">
        <v>42</v>
      </c>
      <c r="F175" s="63"/>
      <c r="G175" s="63"/>
      <c r="H175" s="64" t="s">
        <v>28</v>
      </c>
      <c r="I175" s="63" t="s">
        <v>35</v>
      </c>
      <c r="J175" s="63" t="s">
        <v>29</v>
      </c>
      <c r="K175" s="63"/>
      <c r="L175" s="63"/>
      <c r="M175" s="63"/>
      <c r="N175" s="63" t="s">
        <v>29</v>
      </c>
      <c r="O175" s="63"/>
      <c r="P175" s="63"/>
      <c r="Q175" s="65"/>
      <c r="R175" s="65"/>
      <c r="S175" s="63"/>
      <c r="T175" s="66"/>
      <c r="U175" s="66"/>
      <c r="V175" s="66"/>
      <c r="W175" s="67"/>
      <c r="X175" s="63"/>
      <c r="Y175" s="63"/>
      <c r="Z175" s="63"/>
      <c r="AA175" s="63"/>
      <c r="AB175" s="63"/>
      <c r="AC175" s="68"/>
      <c r="AD175" s="69"/>
      <c r="AE175" s="70"/>
      <c r="AF175" s="71"/>
      <c r="AG175" s="72"/>
      <c r="AH175" s="73" t="e">
        <v>#N/A</v>
      </c>
      <c r="AI175" s="74">
        <v>0</v>
      </c>
      <c r="AJ175" s="70" t="s">
        <v>29</v>
      </c>
      <c r="AK175" s="73">
        <f t="shared" si="5"/>
        <v>0</v>
      </c>
      <c r="AL175" s="72" t="e">
        <f t="shared" si="4"/>
        <v>#VALUE!</v>
      </c>
      <c r="AM175" s="72"/>
      <c r="AN175" s="75"/>
      <c r="AO175" s="76"/>
      <c r="AU175" s="109"/>
      <c r="AX175" s="115"/>
      <c r="BE175" s="115"/>
    </row>
    <row r="176" spans="1:57" s="104" customFormat="1" ht="6">
      <c r="A176" s="58">
        <v>18</v>
      </c>
      <c r="B176" s="59"/>
      <c r="C176" s="60"/>
      <c r="D176" s="61"/>
      <c r="E176" s="62"/>
      <c r="F176" s="63"/>
      <c r="G176" s="63"/>
      <c r="H176" s="64"/>
      <c r="I176" s="63"/>
      <c r="J176" s="63"/>
      <c r="K176" s="63"/>
      <c r="L176" s="63"/>
      <c r="M176" s="63"/>
      <c r="N176" s="63" t="s">
        <v>29</v>
      </c>
      <c r="O176" s="63"/>
      <c r="P176" s="63"/>
      <c r="Q176" s="65"/>
      <c r="R176" s="65"/>
      <c r="S176" s="63"/>
      <c r="T176" s="66"/>
      <c r="U176" s="66"/>
      <c r="V176" s="66"/>
      <c r="W176" s="67"/>
      <c r="X176" s="63"/>
      <c r="Y176" s="63"/>
      <c r="Z176" s="63"/>
      <c r="AA176" s="63"/>
      <c r="AB176" s="63"/>
      <c r="AC176" s="68"/>
      <c r="AD176" s="69"/>
      <c r="AE176" s="70"/>
      <c r="AF176" s="71"/>
      <c r="AG176" s="72"/>
      <c r="AH176" s="73"/>
      <c r="AI176" s="74"/>
      <c r="AJ176" s="70"/>
      <c r="AK176" s="73">
        <f t="shared" si="5"/>
        <v>0</v>
      </c>
      <c r="AL176" s="72" t="e">
        <f t="shared" si="4"/>
        <v>#VALUE!</v>
      </c>
      <c r="AM176" s="72"/>
      <c r="AN176" s="75"/>
      <c r="AO176" s="76"/>
      <c r="AU176" s="109"/>
      <c r="AX176" s="115"/>
      <c r="BE176" s="115"/>
    </row>
    <row r="177" spans="1:57" s="104" customFormat="1" ht="6">
      <c r="A177" s="58">
        <v>42</v>
      </c>
      <c r="B177" s="59"/>
      <c r="C177" s="60"/>
      <c r="D177" s="61"/>
      <c r="E177" s="62"/>
      <c r="F177" s="63"/>
      <c r="G177" s="63"/>
      <c r="H177" s="64"/>
      <c r="I177" s="63"/>
      <c r="J177" s="63"/>
      <c r="K177" s="63"/>
      <c r="L177" s="63"/>
      <c r="M177" s="63"/>
      <c r="N177" s="63"/>
      <c r="O177" s="63"/>
      <c r="P177" s="63"/>
      <c r="Q177" s="65"/>
      <c r="R177" s="65"/>
      <c r="S177" s="63"/>
      <c r="T177" s="66"/>
      <c r="U177" s="66"/>
      <c r="V177" s="66"/>
      <c r="W177" s="67"/>
      <c r="X177" s="63"/>
      <c r="Y177" s="63"/>
      <c r="Z177" s="63"/>
      <c r="AA177" s="63"/>
      <c r="AB177" s="63"/>
      <c r="AC177" s="68"/>
      <c r="AD177" s="69"/>
      <c r="AE177" s="70"/>
      <c r="AF177" s="71"/>
      <c r="AG177" s="72"/>
      <c r="AH177" s="73" t="e">
        <v>#N/A</v>
      </c>
      <c r="AI177" s="74">
        <v>0</v>
      </c>
      <c r="AJ177" s="70">
        <v>0</v>
      </c>
      <c r="AK177" s="73">
        <f t="shared" si="5"/>
        <v>0</v>
      </c>
      <c r="AL177" s="72" t="e">
        <f t="shared" si="4"/>
        <v>#VALUE!</v>
      </c>
      <c r="AM177" s="72"/>
      <c r="AN177" s="75"/>
      <c r="AO177" s="76"/>
      <c r="AU177" s="109"/>
      <c r="AX177" s="115"/>
      <c r="BE177" s="115"/>
    </row>
    <row r="178" spans="1:57" s="104" customFormat="1" ht="6">
      <c r="A178" s="58">
        <v>44</v>
      </c>
      <c r="B178" s="59"/>
      <c r="C178" s="60"/>
      <c r="D178" s="61"/>
      <c r="E178" s="62"/>
      <c r="F178" s="63"/>
      <c r="G178" s="63"/>
      <c r="H178" s="64"/>
      <c r="I178" s="63"/>
      <c r="J178" s="63"/>
      <c r="K178" s="63"/>
      <c r="L178" s="63"/>
      <c r="M178" s="63"/>
      <c r="N178" s="63" t="s">
        <v>29</v>
      </c>
      <c r="O178" s="63"/>
      <c r="P178" s="63"/>
      <c r="Q178" s="65"/>
      <c r="R178" s="65"/>
      <c r="S178" s="63"/>
      <c r="T178" s="66"/>
      <c r="U178" s="66"/>
      <c r="V178" s="66"/>
      <c r="W178" s="67"/>
      <c r="X178" s="63"/>
      <c r="Y178" s="63"/>
      <c r="Z178" s="63"/>
      <c r="AA178" s="63"/>
      <c r="AB178" s="63"/>
      <c r="AC178" s="68"/>
      <c r="AD178" s="69"/>
      <c r="AE178" s="70"/>
      <c r="AF178" s="71"/>
      <c r="AG178" s="72"/>
      <c r="AH178" s="73"/>
      <c r="AI178" s="74"/>
      <c r="AJ178" s="70"/>
      <c r="AK178" s="73">
        <f t="shared" si="5"/>
        <v>0</v>
      </c>
      <c r="AL178" s="72" t="e">
        <f t="shared" si="4"/>
        <v>#VALUE!</v>
      </c>
      <c r="AM178" s="72"/>
      <c r="AN178" s="75"/>
      <c r="AO178" s="76"/>
      <c r="AU178" s="109"/>
      <c r="AX178" s="115"/>
      <c r="BE178" s="115"/>
    </row>
    <row r="179" spans="1:57" s="104" customFormat="1" ht="6">
      <c r="A179" s="58">
        <v>84</v>
      </c>
      <c r="B179" s="59"/>
      <c r="C179" s="60"/>
      <c r="D179" s="61"/>
      <c r="E179" s="62"/>
      <c r="F179" s="63"/>
      <c r="G179" s="63"/>
      <c r="H179" s="64"/>
      <c r="I179" s="63"/>
      <c r="J179" s="63"/>
      <c r="K179" s="63"/>
      <c r="L179" s="63"/>
      <c r="M179" s="63"/>
      <c r="N179" s="63" t="s">
        <v>29</v>
      </c>
      <c r="O179" s="63"/>
      <c r="P179" s="63"/>
      <c r="Q179" s="65"/>
      <c r="R179" s="65"/>
      <c r="S179" s="63"/>
      <c r="T179" s="66"/>
      <c r="U179" s="66"/>
      <c r="V179" s="66"/>
      <c r="W179" s="67"/>
      <c r="X179" s="63"/>
      <c r="Y179" s="63"/>
      <c r="Z179" s="63"/>
      <c r="AA179" s="63"/>
      <c r="AB179" s="63"/>
      <c r="AC179" s="68"/>
      <c r="AD179" s="69"/>
      <c r="AE179" s="70"/>
      <c r="AF179" s="71"/>
      <c r="AG179" s="72">
        <v>0.2</v>
      </c>
      <c r="AH179" s="73">
        <v>1</v>
      </c>
      <c r="AI179" s="74">
        <v>0</v>
      </c>
      <c r="AJ179" s="70">
        <v>18.75</v>
      </c>
      <c r="AK179" s="73">
        <f t="shared" si="5"/>
        <v>0</v>
      </c>
      <c r="AL179" s="72" t="e">
        <f t="shared" si="4"/>
        <v>#VALUE!</v>
      </c>
      <c r="AM179" s="72"/>
      <c r="AN179" s="75"/>
      <c r="AO179" s="76"/>
      <c r="AU179" s="109"/>
      <c r="AX179" s="115"/>
      <c r="BE179" s="115"/>
    </row>
    <row r="180" spans="1:57" s="104" customFormat="1" ht="6">
      <c r="A180" s="58">
        <v>88</v>
      </c>
      <c r="B180" s="59"/>
      <c r="C180" s="60"/>
      <c r="D180" s="61"/>
      <c r="E180" s="62"/>
      <c r="F180" s="63"/>
      <c r="G180" s="63"/>
      <c r="H180" s="64"/>
      <c r="I180" s="63"/>
      <c r="J180" s="63"/>
      <c r="K180" s="63"/>
      <c r="L180" s="63"/>
      <c r="M180" s="63"/>
      <c r="N180" s="63"/>
      <c r="O180" s="63"/>
      <c r="P180" s="63"/>
      <c r="Q180" s="65"/>
      <c r="R180" s="65"/>
      <c r="S180" s="63"/>
      <c r="T180" s="66"/>
      <c r="U180" s="66"/>
      <c r="V180" s="66"/>
      <c r="W180" s="67"/>
      <c r="X180" s="63"/>
      <c r="Y180" s="63"/>
      <c r="Z180" s="63"/>
      <c r="AA180" s="63"/>
      <c r="AB180" s="63"/>
      <c r="AC180" s="68"/>
      <c r="AD180" s="69"/>
      <c r="AE180" s="70"/>
      <c r="AF180" s="71"/>
      <c r="AG180" s="72"/>
      <c r="AH180" s="73"/>
      <c r="AI180" s="74"/>
      <c r="AJ180" s="70"/>
      <c r="AK180" s="73">
        <f t="shared" si="5"/>
        <v>0</v>
      </c>
      <c r="AL180" s="72" t="e">
        <f t="shared" si="4"/>
        <v>#VALUE!</v>
      </c>
      <c r="AM180" s="72"/>
      <c r="AN180" s="75"/>
      <c r="AO180" s="76"/>
      <c r="AU180" s="109"/>
    </row>
    <row r="181" spans="1:57" s="104" customFormat="1" ht="6">
      <c r="A181" s="58">
        <v>132</v>
      </c>
      <c r="B181" s="59"/>
      <c r="C181" s="60"/>
      <c r="D181" s="61"/>
      <c r="E181" s="62"/>
      <c r="F181" s="63"/>
      <c r="G181" s="63"/>
      <c r="H181" s="64"/>
      <c r="I181" s="63"/>
      <c r="J181" s="63"/>
      <c r="K181" s="63"/>
      <c r="L181" s="63"/>
      <c r="M181" s="63"/>
      <c r="N181" s="63"/>
      <c r="O181" s="63"/>
      <c r="P181" s="63"/>
      <c r="Q181" s="65"/>
      <c r="R181" s="65"/>
      <c r="S181" s="63"/>
      <c r="T181" s="66"/>
      <c r="U181" s="66"/>
      <c r="V181" s="66"/>
      <c r="W181" s="67"/>
      <c r="X181" s="63"/>
      <c r="Y181" s="63"/>
      <c r="Z181" s="63"/>
      <c r="AA181" s="63"/>
      <c r="AB181" s="63"/>
      <c r="AC181" s="68"/>
      <c r="AD181" s="69"/>
      <c r="AE181" s="70"/>
      <c r="AF181" s="71"/>
      <c r="AG181" s="72"/>
      <c r="AH181" s="73"/>
      <c r="AI181" s="74"/>
      <c r="AJ181" s="70"/>
      <c r="AK181" s="73">
        <f t="shared" si="5"/>
        <v>0</v>
      </c>
      <c r="AL181" s="72" t="e">
        <f t="shared" si="4"/>
        <v>#VALUE!</v>
      </c>
      <c r="AM181" s="72"/>
      <c r="AN181" s="75"/>
      <c r="AO181" s="76"/>
      <c r="AU181" s="109"/>
      <c r="AX181" s="115"/>
      <c r="BE181" s="115"/>
    </row>
    <row r="182" spans="1:57" s="104" customFormat="1" ht="6">
      <c r="A182" s="58">
        <v>154</v>
      </c>
      <c r="B182" s="59"/>
      <c r="C182" s="60"/>
      <c r="D182" s="61"/>
      <c r="E182" s="62"/>
      <c r="F182" s="63"/>
      <c r="G182" s="63"/>
      <c r="H182" s="64"/>
      <c r="I182" s="63"/>
      <c r="J182" s="63"/>
      <c r="K182" s="63"/>
      <c r="L182" s="63"/>
      <c r="M182" s="63"/>
      <c r="N182" s="63"/>
      <c r="O182" s="63"/>
      <c r="P182" s="63"/>
      <c r="Q182" s="65"/>
      <c r="R182" s="65"/>
      <c r="S182" s="63"/>
      <c r="T182" s="66"/>
      <c r="U182" s="66"/>
      <c r="V182" s="66"/>
      <c r="W182" s="67"/>
      <c r="X182" s="63"/>
      <c r="Y182" s="63"/>
      <c r="Z182" s="63"/>
      <c r="AA182" s="63"/>
      <c r="AB182" s="63"/>
      <c r="AC182" s="68"/>
      <c r="AD182" s="69"/>
      <c r="AE182" s="70"/>
      <c r="AF182" s="71"/>
      <c r="AG182" s="72"/>
      <c r="AH182" s="73" t="e">
        <v>#N/A</v>
      </c>
      <c r="AI182" s="74">
        <v>0</v>
      </c>
      <c r="AJ182" s="70" t="s">
        <v>29</v>
      </c>
      <c r="AK182" s="73">
        <f t="shared" si="5"/>
        <v>0</v>
      </c>
      <c r="AL182" s="72" t="e">
        <f t="shared" si="4"/>
        <v>#VALUE!</v>
      </c>
      <c r="AM182" s="72"/>
      <c r="AN182" s="75"/>
      <c r="AO182" s="76"/>
      <c r="AU182" s="109"/>
      <c r="AX182" s="115"/>
      <c r="BE182" s="115"/>
    </row>
    <row r="183" spans="1:57" s="104" customFormat="1" ht="6">
      <c r="A183" s="58">
        <v>169</v>
      </c>
      <c r="B183" s="59"/>
      <c r="C183" s="60"/>
      <c r="D183" s="61"/>
      <c r="E183" s="62"/>
      <c r="F183" s="63"/>
      <c r="G183" s="63"/>
      <c r="H183" s="64"/>
      <c r="I183" s="63"/>
      <c r="J183" s="63"/>
      <c r="K183" s="63"/>
      <c r="L183" s="63"/>
      <c r="M183" s="63"/>
      <c r="N183" s="63" t="s">
        <v>29</v>
      </c>
      <c r="O183" s="63"/>
      <c r="P183" s="63"/>
      <c r="Q183" s="65"/>
      <c r="R183" s="65"/>
      <c r="S183" s="63"/>
      <c r="T183" s="66"/>
      <c r="U183" s="66"/>
      <c r="V183" s="66"/>
      <c r="W183" s="67"/>
      <c r="X183" s="63"/>
      <c r="Y183" s="63"/>
      <c r="Z183" s="63"/>
      <c r="AA183" s="63"/>
      <c r="AB183" s="63"/>
      <c r="AC183" s="68"/>
      <c r="AD183" s="69"/>
      <c r="AE183" s="70"/>
      <c r="AF183" s="71"/>
      <c r="AG183" s="72"/>
      <c r="AH183" s="73"/>
      <c r="AI183" s="74"/>
      <c r="AJ183" s="70" t="s">
        <v>29</v>
      </c>
      <c r="AK183" s="73">
        <f t="shared" si="5"/>
        <v>0</v>
      </c>
      <c r="AL183" s="72" t="e">
        <f t="shared" si="4"/>
        <v>#VALUE!</v>
      </c>
      <c r="AM183" s="72"/>
      <c r="AN183" s="75"/>
      <c r="AO183" s="76"/>
      <c r="AU183" s="109"/>
      <c r="AX183" s="115"/>
      <c r="BE183" s="115"/>
    </row>
    <row r="184" spans="1:57" s="104" customFormat="1" ht="6">
      <c r="A184" s="58">
        <v>175</v>
      </c>
      <c r="B184" s="59"/>
      <c r="C184" s="60"/>
      <c r="D184" s="61"/>
      <c r="E184" s="62"/>
      <c r="F184" s="63"/>
      <c r="G184" s="63"/>
      <c r="H184" s="64"/>
      <c r="I184" s="63"/>
      <c r="J184" s="63"/>
      <c r="K184" s="63"/>
      <c r="L184" s="63"/>
      <c r="M184" s="63"/>
      <c r="N184" s="63"/>
      <c r="O184" s="63"/>
      <c r="P184" s="63"/>
      <c r="Q184" s="65"/>
      <c r="R184" s="65"/>
      <c r="S184" s="63"/>
      <c r="T184" s="66"/>
      <c r="U184" s="66"/>
      <c r="V184" s="66"/>
      <c r="W184" s="67"/>
      <c r="X184" s="63"/>
      <c r="Y184" s="63"/>
      <c r="Z184" s="63"/>
      <c r="AA184" s="63"/>
      <c r="AB184" s="63"/>
      <c r="AC184" s="68"/>
      <c r="AD184" s="69"/>
      <c r="AE184" s="70"/>
      <c r="AF184" s="71"/>
      <c r="AG184" s="72"/>
      <c r="AH184" s="73"/>
      <c r="AI184" s="74"/>
      <c r="AJ184" s="70" t="s">
        <v>29</v>
      </c>
      <c r="AK184" s="73">
        <f t="shared" si="5"/>
        <v>0</v>
      </c>
      <c r="AL184" s="72" t="e">
        <f t="shared" si="4"/>
        <v>#VALUE!</v>
      </c>
      <c r="AM184" s="72"/>
      <c r="AN184" s="75"/>
      <c r="AO184" s="76"/>
      <c r="AU184" s="109"/>
      <c r="AX184" s="115"/>
      <c r="BE184" s="115"/>
    </row>
    <row r="185" spans="1:57" s="104" customFormat="1" ht="6">
      <c r="A185" s="58">
        <v>182</v>
      </c>
      <c r="B185" s="59"/>
      <c r="C185" s="60"/>
      <c r="D185" s="61"/>
      <c r="E185" s="62"/>
      <c r="F185" s="63"/>
      <c r="G185" s="63"/>
      <c r="H185" s="64"/>
      <c r="I185" s="63"/>
      <c r="J185" s="63"/>
      <c r="K185" s="63"/>
      <c r="L185" s="63"/>
      <c r="M185" s="63"/>
      <c r="N185" s="63"/>
      <c r="O185" s="63"/>
      <c r="P185" s="63"/>
      <c r="Q185" s="65"/>
      <c r="R185" s="65"/>
      <c r="S185" s="63"/>
      <c r="T185" s="66"/>
      <c r="U185" s="66"/>
      <c r="V185" s="66"/>
      <c r="W185" s="67"/>
      <c r="X185" s="63"/>
      <c r="Y185" s="63"/>
      <c r="Z185" s="63"/>
      <c r="AA185" s="63"/>
      <c r="AB185" s="63"/>
      <c r="AC185" s="68"/>
      <c r="AD185" s="69"/>
      <c r="AE185" s="70"/>
      <c r="AF185" s="71"/>
      <c r="AG185" s="72"/>
      <c r="AH185" s="73"/>
      <c r="AI185" s="74"/>
      <c r="AJ185" s="70"/>
      <c r="AK185" s="73">
        <f t="shared" si="5"/>
        <v>0</v>
      </c>
      <c r="AL185" s="72" t="e">
        <f t="shared" si="4"/>
        <v>#VALUE!</v>
      </c>
      <c r="AM185" s="72"/>
      <c r="AN185" s="75"/>
      <c r="AO185" s="76"/>
      <c r="AU185" s="109"/>
      <c r="AX185" s="115"/>
      <c r="BE185" s="115"/>
    </row>
    <row r="186" spans="1:57" s="104" customFormat="1" ht="6">
      <c r="A186" s="98"/>
      <c r="B186" s="99"/>
      <c r="C186" s="99"/>
      <c r="D186" s="61"/>
      <c r="E186" s="99"/>
      <c r="F186" s="100"/>
      <c r="G186" s="100"/>
      <c r="H186" s="99"/>
      <c r="I186" s="100"/>
      <c r="J186" s="100"/>
      <c r="K186" s="100"/>
      <c r="L186" s="100"/>
      <c r="M186" s="63"/>
      <c r="N186" s="63" t="s">
        <v>29</v>
      </c>
      <c r="O186" s="63"/>
      <c r="P186" s="63"/>
      <c r="Q186" s="101"/>
      <c r="R186" s="101"/>
      <c r="S186" s="63"/>
      <c r="T186" s="66"/>
      <c r="U186" s="66"/>
      <c r="V186" s="66"/>
      <c r="W186" s="67"/>
      <c r="X186" s="63"/>
      <c r="Y186" s="63"/>
      <c r="Z186" s="63"/>
      <c r="AA186" s="63"/>
      <c r="AB186" s="100"/>
      <c r="AC186" s="68"/>
      <c r="AD186" s="69"/>
      <c r="AE186" s="70"/>
      <c r="AF186" s="102"/>
      <c r="AG186" s="72"/>
      <c r="AH186" s="73" t="e">
        <v>#N/A</v>
      </c>
      <c r="AI186" s="74">
        <v>0</v>
      </c>
      <c r="AJ186" s="70">
        <v>0</v>
      </c>
      <c r="AK186" s="73">
        <f t="shared" si="5"/>
        <v>0</v>
      </c>
      <c r="AL186" s="72" t="e">
        <f t="shared" si="4"/>
        <v>#VALUE!</v>
      </c>
      <c r="AM186" s="72"/>
      <c r="AN186" s="75"/>
      <c r="AO186" s="103"/>
      <c r="AU186" s="109"/>
      <c r="AX186" s="115"/>
      <c r="BE186" s="115"/>
    </row>
    <row r="187" spans="1:57" s="104" customFormat="1" ht="6">
      <c r="A187" s="98"/>
      <c r="B187" s="99"/>
      <c r="C187" s="99"/>
      <c r="D187" s="61"/>
      <c r="E187" s="99"/>
      <c r="F187" s="100"/>
      <c r="G187" s="100"/>
      <c r="H187" s="99"/>
      <c r="I187" s="100"/>
      <c r="J187" s="100"/>
      <c r="K187" s="100"/>
      <c r="L187" s="63"/>
      <c r="M187" s="63"/>
      <c r="N187" s="63" t="s">
        <v>29</v>
      </c>
      <c r="O187" s="63"/>
      <c r="P187" s="63"/>
      <c r="Q187" s="101"/>
      <c r="R187" s="101"/>
      <c r="S187" s="63"/>
      <c r="T187" s="66"/>
      <c r="U187" s="66"/>
      <c r="V187" s="66"/>
      <c r="W187" s="67"/>
      <c r="X187" s="63"/>
      <c r="Y187" s="63"/>
      <c r="Z187" s="63"/>
      <c r="AA187" s="63"/>
      <c r="AB187" s="100"/>
      <c r="AC187" s="68"/>
      <c r="AD187" s="69"/>
      <c r="AE187" s="70"/>
      <c r="AF187" s="102"/>
      <c r="AG187" s="72"/>
      <c r="AH187" s="73" t="e">
        <v>#N/A</v>
      </c>
      <c r="AI187" s="74">
        <v>0</v>
      </c>
      <c r="AJ187" s="70">
        <v>0</v>
      </c>
      <c r="AK187" s="73">
        <f t="shared" si="5"/>
        <v>0</v>
      </c>
      <c r="AL187" s="72" t="e">
        <f t="shared" si="4"/>
        <v>#VALUE!</v>
      </c>
      <c r="AM187" s="72"/>
      <c r="AN187" s="75"/>
      <c r="AO187" s="103"/>
      <c r="AU187" s="109"/>
      <c r="AX187" s="115"/>
      <c r="BE187" s="115"/>
    </row>
    <row r="188" spans="1:57" s="104" customFormat="1" ht="6">
      <c r="A188" s="58"/>
      <c r="B188" s="59"/>
      <c r="C188" s="60"/>
      <c r="D188" s="61"/>
      <c r="E188" s="62"/>
      <c r="F188" s="63"/>
      <c r="G188" s="63"/>
      <c r="H188" s="64"/>
      <c r="I188" s="63"/>
      <c r="J188" s="63"/>
      <c r="K188" s="63"/>
      <c r="L188" s="63"/>
      <c r="M188" s="63"/>
      <c r="N188" s="63"/>
      <c r="O188" s="63"/>
      <c r="P188" s="63"/>
      <c r="Q188" s="65"/>
      <c r="R188" s="65"/>
      <c r="S188" s="63"/>
      <c r="T188" s="66"/>
      <c r="U188" s="66"/>
      <c r="V188" s="66"/>
      <c r="W188" s="67"/>
      <c r="X188" s="63"/>
      <c r="Y188" s="63"/>
      <c r="Z188" s="63"/>
      <c r="AA188" s="63"/>
      <c r="AB188" s="63"/>
      <c r="AC188" s="68"/>
      <c r="AD188" s="69"/>
      <c r="AE188" s="70"/>
      <c r="AF188" s="71"/>
      <c r="AG188" s="72"/>
      <c r="AH188" s="73" t="e">
        <v>#N/A</v>
      </c>
      <c r="AI188" s="74">
        <v>0</v>
      </c>
      <c r="AJ188" s="70">
        <v>0</v>
      </c>
      <c r="AK188" s="73">
        <f t="shared" si="5"/>
        <v>0</v>
      </c>
      <c r="AL188" s="72" t="e">
        <f t="shared" si="4"/>
        <v>#VALUE!</v>
      </c>
      <c r="AM188" s="72"/>
      <c r="AN188" s="75"/>
      <c r="AO188" s="76"/>
      <c r="AU188" s="109"/>
      <c r="AX188" s="115"/>
      <c r="BE188" s="115"/>
    </row>
    <row r="189" spans="1:57" s="104" customFormat="1" ht="6">
      <c r="A189" s="58"/>
      <c r="B189" s="59"/>
      <c r="C189" s="60"/>
      <c r="D189" s="61"/>
      <c r="E189" s="62"/>
      <c r="F189" s="63"/>
      <c r="G189" s="63"/>
      <c r="H189" s="64"/>
      <c r="I189" s="63"/>
      <c r="J189" s="63"/>
      <c r="K189" s="63"/>
      <c r="L189" s="63"/>
      <c r="M189" s="63"/>
      <c r="N189" s="63" t="s">
        <v>29</v>
      </c>
      <c r="O189" s="63"/>
      <c r="P189" s="63"/>
      <c r="Q189" s="65"/>
      <c r="R189" s="65"/>
      <c r="S189" s="63"/>
      <c r="T189" s="66"/>
      <c r="U189" s="66"/>
      <c r="V189" s="66"/>
      <c r="W189" s="67"/>
      <c r="X189" s="63"/>
      <c r="Y189" s="63"/>
      <c r="Z189" s="63"/>
      <c r="AA189" s="63"/>
      <c r="AB189" s="63"/>
      <c r="AC189" s="68"/>
      <c r="AD189" s="69"/>
      <c r="AE189" s="70"/>
      <c r="AF189" s="71"/>
      <c r="AG189" s="72"/>
      <c r="AH189" s="73" t="e">
        <v>#N/A</v>
      </c>
      <c r="AI189" s="74">
        <v>0</v>
      </c>
      <c r="AJ189" s="70">
        <v>0</v>
      </c>
      <c r="AK189" s="73">
        <f t="shared" si="5"/>
        <v>0</v>
      </c>
      <c r="AL189" s="72" t="e">
        <f t="shared" si="4"/>
        <v>#VALUE!</v>
      </c>
      <c r="AM189" s="72"/>
      <c r="AN189" s="75"/>
      <c r="AO189" s="76"/>
      <c r="AU189" s="109"/>
      <c r="AX189" s="115"/>
      <c r="BE189" s="115"/>
    </row>
    <row r="190" spans="1:57" s="104" customFormat="1" ht="6">
      <c r="A190" s="58"/>
      <c r="D190" s="61"/>
      <c r="Q190" s="105"/>
      <c r="R190" s="105"/>
      <c r="S190" s="63"/>
      <c r="U190" s="106"/>
      <c r="AC190" s="68"/>
      <c r="AD190" s="69"/>
      <c r="AE190" s="70"/>
      <c r="AF190" s="107">
        <v>10</v>
      </c>
      <c r="AG190" s="104">
        <v>1.1000000000000001</v>
      </c>
      <c r="AH190" s="104">
        <v>1.1000000000000001</v>
      </c>
      <c r="AI190" s="74">
        <v>1</v>
      </c>
      <c r="AJ190" s="70">
        <v>1.1000000000000001</v>
      </c>
      <c r="AK190" s="73">
        <f t="shared" si="5"/>
        <v>0</v>
      </c>
      <c r="AL190" s="72" t="e">
        <f t="shared" si="4"/>
        <v>#VALUE!</v>
      </c>
      <c r="AN190" s="75"/>
      <c r="AU190" s="109"/>
      <c r="AX190" s="115"/>
      <c r="BE190" s="115"/>
    </row>
    <row r="191" spans="1:57" s="104" customFormat="1" ht="6">
      <c r="A191" s="58"/>
      <c r="D191" s="61"/>
      <c r="Q191" s="105"/>
      <c r="R191" s="105"/>
      <c r="U191" s="106"/>
      <c r="AC191" s="68"/>
      <c r="AF191" s="107"/>
      <c r="AI191" s="74">
        <v>0</v>
      </c>
      <c r="AU191" s="109"/>
      <c r="AX191" s="115"/>
      <c r="BE191" s="115"/>
    </row>
    <row r="192" spans="1:57" s="104" customFormat="1" ht="6">
      <c r="A192" s="58"/>
      <c r="D192" s="61"/>
      <c r="Q192" s="105"/>
      <c r="R192" s="105"/>
      <c r="U192" s="106"/>
      <c r="AC192" s="68"/>
      <c r="AF192" s="107"/>
      <c r="AI192" s="74">
        <v>0</v>
      </c>
      <c r="AU192" s="109"/>
      <c r="AX192" s="115"/>
      <c r="BE192" s="115"/>
    </row>
    <row r="193" spans="1:57" s="104" customFormat="1" ht="6">
      <c r="A193" s="58"/>
      <c r="D193" s="61"/>
      <c r="Q193" s="105"/>
      <c r="R193" s="105"/>
      <c r="U193" s="106"/>
      <c r="AC193" s="68"/>
      <c r="AF193" s="107"/>
      <c r="AI193" s="74">
        <v>0</v>
      </c>
      <c r="AU193" s="109"/>
      <c r="AX193" s="115"/>
      <c r="BE193" s="115"/>
    </row>
    <row r="194" spans="1:57" s="104" customFormat="1" ht="6">
      <c r="A194" s="58"/>
      <c r="D194" s="61"/>
      <c r="Q194" s="105"/>
      <c r="R194" s="105"/>
      <c r="U194" s="106"/>
      <c r="AC194" s="68"/>
      <c r="AF194" s="107"/>
      <c r="AI194" s="74">
        <v>0</v>
      </c>
      <c r="AU194" s="109"/>
    </row>
    <row r="195" spans="1:57" s="104" customFormat="1" ht="6">
      <c r="A195" s="58"/>
      <c r="D195" s="61"/>
      <c r="Q195" s="105"/>
      <c r="R195" s="105"/>
      <c r="U195" s="106"/>
      <c r="AC195" s="68"/>
      <c r="AF195" s="107"/>
      <c r="AI195" s="74">
        <v>0</v>
      </c>
      <c r="AU195" s="109"/>
      <c r="AX195" s="115"/>
      <c r="BE195" s="115"/>
    </row>
    <row r="196" spans="1:57" s="104" customFormat="1" ht="6">
      <c r="A196" s="58"/>
      <c r="D196" s="61"/>
      <c r="Q196" s="105"/>
      <c r="R196" s="105"/>
      <c r="U196" s="106"/>
      <c r="AC196" s="68"/>
      <c r="AF196" s="107"/>
      <c r="AI196" s="74">
        <v>0</v>
      </c>
      <c r="AU196" s="109"/>
      <c r="AX196" s="115"/>
      <c r="BE196" s="115"/>
    </row>
    <row r="197" spans="1:57" s="104" customFormat="1" ht="6">
      <c r="A197" s="58"/>
      <c r="D197" s="61"/>
      <c r="Q197" s="105"/>
      <c r="R197" s="105"/>
      <c r="U197" s="106"/>
      <c r="AC197" s="68"/>
      <c r="AF197" s="107"/>
      <c r="AI197" s="74">
        <v>0</v>
      </c>
      <c r="AU197" s="109"/>
      <c r="AX197" s="115"/>
      <c r="BE197" s="115"/>
    </row>
    <row r="198" spans="1:57" s="104" customFormat="1" ht="6">
      <c r="A198" s="58"/>
      <c r="D198" s="61"/>
      <c r="Q198" s="105"/>
      <c r="R198" s="105"/>
      <c r="U198" s="106"/>
      <c r="AC198" s="68"/>
      <c r="AF198" s="107"/>
      <c r="AI198" s="74">
        <v>0</v>
      </c>
      <c r="AU198" s="109"/>
      <c r="AX198" s="115"/>
      <c r="BE198" s="115"/>
    </row>
    <row r="199" spans="1:57" s="104" customFormat="1" ht="6">
      <c r="A199" s="58"/>
      <c r="D199" s="61"/>
      <c r="Q199" s="105"/>
      <c r="R199" s="105"/>
      <c r="U199" s="106"/>
      <c r="AC199" s="68"/>
      <c r="AF199" s="107"/>
      <c r="AI199" s="74">
        <v>0</v>
      </c>
      <c r="AU199" s="109"/>
      <c r="AX199" s="115"/>
      <c r="BE199" s="115"/>
    </row>
    <row r="200" spans="1:57" s="104" customFormat="1" ht="6">
      <c r="A200" s="58"/>
      <c r="D200" s="61"/>
      <c r="Q200" s="105"/>
      <c r="R200" s="105"/>
      <c r="U200" s="106"/>
      <c r="AC200" s="68"/>
      <c r="AF200" s="107"/>
      <c r="AI200" s="74">
        <v>0</v>
      </c>
      <c r="AU200" s="109"/>
      <c r="AX200" s="115"/>
      <c r="BE200" s="115"/>
    </row>
    <row r="201" spans="1:57" s="104" customFormat="1" ht="6">
      <c r="A201" s="58"/>
      <c r="D201" s="61"/>
      <c r="Q201" s="105"/>
      <c r="R201" s="105"/>
      <c r="U201" s="106"/>
      <c r="AC201" s="68"/>
      <c r="AF201" s="107"/>
      <c r="AI201" s="74">
        <v>0</v>
      </c>
      <c r="AU201" s="109"/>
      <c r="AX201" s="115"/>
      <c r="BE201" s="115"/>
    </row>
    <row r="202" spans="1:57" s="104" customFormat="1" ht="6">
      <c r="A202" s="58"/>
      <c r="D202" s="61"/>
      <c r="Q202" s="105"/>
      <c r="R202" s="105"/>
      <c r="U202" s="106"/>
      <c r="AC202" s="68"/>
      <c r="AF202" s="107"/>
      <c r="AI202" s="74">
        <v>0</v>
      </c>
      <c r="AU202" s="109"/>
      <c r="AX202" s="115"/>
      <c r="BE202" s="115"/>
    </row>
    <row r="203" spans="1:57" s="104" customFormat="1" ht="6">
      <c r="A203" s="58"/>
      <c r="D203" s="61"/>
      <c r="Q203" s="105"/>
      <c r="R203" s="105"/>
      <c r="U203" s="106"/>
      <c r="AC203" s="68"/>
      <c r="AF203" s="107"/>
      <c r="AI203" s="74">
        <v>0</v>
      </c>
      <c r="AU203" s="109"/>
      <c r="AX203" s="115"/>
      <c r="BE203" s="115"/>
    </row>
    <row r="204" spans="1:57" s="104" customFormat="1" ht="6">
      <c r="A204" s="58"/>
      <c r="D204" s="61"/>
      <c r="Q204" s="105"/>
      <c r="R204" s="105"/>
      <c r="U204" s="106"/>
      <c r="AC204" s="68"/>
      <c r="AF204" s="107"/>
      <c r="AI204" s="74">
        <v>0</v>
      </c>
      <c r="AU204" s="109"/>
      <c r="AX204" s="115"/>
      <c r="BE204" s="115"/>
    </row>
    <row r="205" spans="1:57" s="104" customFormat="1" ht="6">
      <c r="A205" s="58"/>
      <c r="D205" s="61"/>
      <c r="Q205" s="105"/>
      <c r="R205" s="105"/>
      <c r="U205" s="106"/>
      <c r="AC205" s="68"/>
      <c r="AF205" s="107"/>
      <c r="AI205" s="74">
        <v>0</v>
      </c>
      <c r="AU205" s="109"/>
      <c r="AX205" s="115"/>
      <c r="BE205" s="115"/>
    </row>
    <row r="206" spans="1:57" s="104" customFormat="1" ht="6">
      <c r="A206" s="58"/>
      <c r="D206" s="61"/>
      <c r="Q206" s="105"/>
      <c r="R206" s="105"/>
      <c r="U206" s="106"/>
      <c r="AC206" s="68"/>
      <c r="AF206" s="107"/>
      <c r="AI206" s="107"/>
      <c r="AU206" s="109"/>
      <c r="AX206" s="115"/>
      <c r="BE206" s="115"/>
    </row>
    <row r="207" spans="1:57" s="104" customFormat="1" ht="6">
      <c r="A207" s="58"/>
      <c r="D207" s="61"/>
      <c r="Q207" s="105"/>
      <c r="R207" s="105"/>
      <c r="U207" s="106"/>
      <c r="AC207" s="68"/>
      <c r="AF207" s="107"/>
      <c r="AI207" s="107"/>
      <c r="AU207" s="109"/>
      <c r="AX207" s="115"/>
      <c r="BE207" s="115"/>
    </row>
    <row r="208" spans="1:57" s="104" customFormat="1" ht="6">
      <c r="A208" s="58"/>
      <c r="D208" s="61"/>
      <c r="Q208" s="105"/>
      <c r="R208" s="105"/>
      <c r="U208" s="106"/>
      <c r="AC208" s="68"/>
      <c r="AF208" s="107"/>
      <c r="AI208" s="107"/>
      <c r="AU208" s="109"/>
      <c r="AX208" s="115"/>
      <c r="BE208" s="115"/>
    </row>
    <row r="209" spans="1:57" s="104" customFormat="1" ht="6">
      <c r="A209" s="58"/>
      <c r="D209" s="61"/>
      <c r="Q209" s="105"/>
      <c r="R209" s="105"/>
      <c r="U209" s="106"/>
      <c r="AC209" s="68"/>
      <c r="AF209" s="107"/>
      <c r="AI209" s="107"/>
      <c r="AU209" s="109"/>
      <c r="AX209" s="115"/>
      <c r="BE209" s="115"/>
    </row>
    <row r="210" spans="1:57" s="104" customFormat="1" ht="6">
      <c r="A210" s="58"/>
      <c r="D210" s="61"/>
      <c r="Q210" s="105"/>
      <c r="R210" s="105"/>
      <c r="U210" s="106"/>
      <c r="AC210" s="68"/>
      <c r="AF210" s="107"/>
      <c r="AI210" s="107"/>
      <c r="AU210" s="109"/>
      <c r="AX210" s="115"/>
      <c r="BE210" s="115"/>
    </row>
    <row r="211" spans="1:57" s="104" customFormat="1" ht="6">
      <c r="A211" s="58"/>
      <c r="D211" s="61"/>
      <c r="Q211" s="105"/>
      <c r="R211" s="105"/>
      <c r="U211" s="106"/>
      <c r="AC211" s="68"/>
      <c r="AF211" s="107"/>
      <c r="AI211" s="107"/>
      <c r="AU211" s="109"/>
      <c r="AX211" s="115"/>
      <c r="BE211" s="115"/>
    </row>
    <row r="212" spans="1:57" s="104" customFormat="1" ht="6">
      <c r="A212" s="58"/>
      <c r="D212" s="61"/>
      <c r="Q212" s="105"/>
      <c r="R212" s="105"/>
      <c r="U212" s="106"/>
      <c r="AC212" s="68"/>
      <c r="AF212" s="107"/>
      <c r="AI212" s="107"/>
      <c r="AU212" s="109"/>
      <c r="AX212" s="115"/>
      <c r="BE212" s="115"/>
    </row>
    <row r="213" spans="1:57" s="104" customFormat="1" ht="6">
      <c r="A213" s="58"/>
      <c r="D213" s="61"/>
      <c r="Q213" s="105"/>
      <c r="R213" s="105"/>
      <c r="U213" s="106"/>
      <c r="AC213" s="68"/>
      <c r="AF213" s="107"/>
      <c r="AI213" s="107"/>
      <c r="AU213" s="109"/>
      <c r="AX213" s="115"/>
      <c r="BE213" s="115"/>
    </row>
    <row r="214" spans="1:57" s="104" customFormat="1" ht="6">
      <c r="A214" s="58"/>
      <c r="D214" s="61"/>
      <c r="Q214" s="105"/>
      <c r="R214" s="105"/>
      <c r="U214" s="106"/>
      <c r="AC214" s="68"/>
      <c r="AF214" s="107"/>
      <c r="AI214" s="107"/>
      <c r="AU214" s="109"/>
      <c r="AX214" s="115"/>
      <c r="BE214" s="115"/>
    </row>
    <row r="215" spans="1:57" s="104" customFormat="1" ht="6">
      <c r="A215" s="58"/>
      <c r="D215" s="61"/>
      <c r="Q215" s="105"/>
      <c r="R215" s="105"/>
      <c r="U215" s="106"/>
      <c r="AC215" s="68"/>
      <c r="AF215" s="107"/>
      <c r="AI215" s="107"/>
      <c r="AU215" s="109"/>
      <c r="AX215" s="115"/>
      <c r="BE215" s="115"/>
    </row>
    <row r="216" spans="1:57" s="104" customFormat="1" ht="6">
      <c r="A216" s="58"/>
      <c r="D216" s="61"/>
      <c r="Q216" s="105"/>
      <c r="R216" s="105"/>
      <c r="U216" s="106"/>
      <c r="AC216" s="68"/>
      <c r="AF216" s="107"/>
      <c r="AI216" s="107"/>
      <c r="AU216" s="109"/>
      <c r="AX216" s="115"/>
      <c r="BE216" s="115"/>
    </row>
    <row r="217" spans="1:57" s="104" customFormat="1" ht="6">
      <c r="A217" s="58"/>
      <c r="D217" s="61"/>
      <c r="Q217" s="105"/>
      <c r="R217" s="105"/>
      <c r="U217" s="106"/>
      <c r="AC217" s="68"/>
      <c r="AF217" s="107"/>
      <c r="AI217" s="107"/>
      <c r="AU217" s="109"/>
      <c r="AX217" s="115"/>
      <c r="BE217" s="115"/>
    </row>
    <row r="218" spans="1:57" s="104" customFormat="1" ht="6">
      <c r="A218" s="58"/>
      <c r="D218" s="61"/>
      <c r="Q218" s="105"/>
      <c r="R218" s="105"/>
      <c r="U218" s="106"/>
      <c r="AC218" s="68"/>
      <c r="AF218" s="107"/>
      <c r="AI218" s="107"/>
      <c r="AU218" s="109"/>
      <c r="AX218" s="115"/>
      <c r="BE218" s="115"/>
    </row>
    <row r="219" spans="1:57" s="104" customFormat="1" ht="6">
      <c r="A219" s="58"/>
      <c r="D219" s="61"/>
      <c r="Q219" s="105"/>
      <c r="R219" s="105"/>
      <c r="U219" s="106"/>
      <c r="AC219" s="68"/>
      <c r="AF219" s="107"/>
      <c r="AI219" s="107"/>
      <c r="AU219" s="109"/>
    </row>
    <row r="220" spans="1:57" s="104" customFormat="1" ht="6">
      <c r="A220" s="58"/>
      <c r="D220" s="61"/>
      <c r="Q220" s="105"/>
      <c r="R220" s="105"/>
      <c r="U220" s="106"/>
      <c r="AC220" s="68"/>
      <c r="AF220" s="107"/>
      <c r="AI220" s="107"/>
      <c r="AU220" s="109"/>
      <c r="AX220" s="115"/>
      <c r="BE220" s="115"/>
    </row>
    <row r="221" spans="1:57" s="104" customFormat="1" ht="6">
      <c r="A221" s="58"/>
      <c r="D221" s="61"/>
      <c r="Q221" s="105"/>
      <c r="R221" s="105"/>
      <c r="U221" s="106"/>
      <c r="AC221" s="68"/>
      <c r="AF221" s="107"/>
      <c r="AI221" s="107"/>
      <c r="AU221" s="109"/>
      <c r="AX221" s="115"/>
      <c r="BE221" s="115"/>
    </row>
    <row r="222" spans="1:57" s="104" customFormat="1" ht="6">
      <c r="A222" s="58"/>
      <c r="D222" s="61"/>
      <c r="Q222" s="105"/>
      <c r="R222" s="105"/>
      <c r="U222" s="106"/>
      <c r="AC222" s="68"/>
      <c r="AF222" s="107"/>
      <c r="AI222" s="107"/>
      <c r="AU222" s="109"/>
      <c r="AX222" s="115"/>
      <c r="BE222" s="115"/>
    </row>
    <row r="223" spans="1:57" s="104" customFormat="1" ht="6">
      <c r="A223" s="58"/>
      <c r="D223" s="61"/>
      <c r="Q223" s="105"/>
      <c r="R223" s="105"/>
      <c r="U223" s="106"/>
      <c r="AC223" s="68"/>
      <c r="AF223" s="107"/>
      <c r="AI223" s="107"/>
      <c r="AU223" s="109"/>
      <c r="AX223" s="115"/>
      <c r="BE223" s="115"/>
    </row>
    <row r="224" spans="1:57" s="104" customFormat="1" ht="6">
      <c r="A224" s="58"/>
      <c r="D224" s="61"/>
      <c r="Q224" s="105"/>
      <c r="R224" s="105"/>
      <c r="U224" s="106"/>
      <c r="AC224" s="68"/>
      <c r="AF224" s="107"/>
      <c r="AI224" s="107"/>
      <c r="AU224" s="109"/>
      <c r="AX224" s="115"/>
      <c r="BE224" s="115"/>
    </row>
    <row r="225" spans="1:57" s="104" customFormat="1" ht="6">
      <c r="A225" s="58"/>
      <c r="D225" s="61"/>
      <c r="Q225" s="105"/>
      <c r="R225" s="105"/>
      <c r="U225" s="106"/>
      <c r="AC225" s="68"/>
      <c r="AF225" s="107"/>
      <c r="AI225" s="107"/>
      <c r="AU225" s="109"/>
      <c r="AX225" s="115"/>
      <c r="BE225" s="115"/>
    </row>
    <row r="226" spans="1:57" s="104" customFormat="1" ht="6">
      <c r="A226" s="58"/>
      <c r="D226" s="61"/>
      <c r="Q226" s="105"/>
      <c r="R226" s="105"/>
      <c r="U226" s="106"/>
      <c r="AC226" s="68"/>
      <c r="AF226" s="107"/>
      <c r="AI226" s="107"/>
      <c r="AU226" s="109"/>
      <c r="AX226" s="115"/>
      <c r="BE226" s="115"/>
    </row>
    <row r="227" spans="1:57" s="104" customFormat="1" ht="6">
      <c r="A227" s="58"/>
      <c r="D227" s="61"/>
      <c r="Q227" s="105"/>
      <c r="R227" s="105"/>
      <c r="U227" s="106"/>
      <c r="AC227" s="68"/>
      <c r="AF227" s="107"/>
      <c r="AI227" s="107"/>
      <c r="AU227" s="109"/>
      <c r="AX227" s="115"/>
      <c r="BE227" s="115"/>
    </row>
    <row r="228" spans="1:57" s="104" customFormat="1" ht="6">
      <c r="A228" s="58"/>
      <c r="D228" s="61"/>
      <c r="Q228" s="105"/>
      <c r="R228" s="105"/>
      <c r="U228" s="106"/>
      <c r="AC228" s="68"/>
      <c r="AF228" s="107"/>
      <c r="AI228" s="107"/>
      <c r="AU228" s="109"/>
      <c r="AX228" s="115"/>
      <c r="BE228" s="115"/>
    </row>
    <row r="229" spans="1:57" s="104" customFormat="1" ht="6">
      <c r="A229" s="58"/>
      <c r="D229" s="61"/>
      <c r="Q229" s="105"/>
      <c r="R229" s="105"/>
      <c r="U229" s="106"/>
      <c r="AC229" s="68"/>
      <c r="AF229" s="107"/>
      <c r="AI229" s="107"/>
      <c r="AU229" s="109"/>
      <c r="AX229" s="115"/>
      <c r="BE229" s="115"/>
    </row>
    <row r="230" spans="1:57" s="104" customFormat="1" ht="6">
      <c r="A230" s="58"/>
      <c r="D230" s="61"/>
      <c r="Q230" s="105"/>
      <c r="R230" s="105"/>
      <c r="U230" s="106"/>
      <c r="AC230" s="68"/>
      <c r="AF230" s="107"/>
      <c r="AI230" s="107"/>
      <c r="AU230" s="109"/>
      <c r="AX230" s="115"/>
      <c r="BE230" s="115"/>
    </row>
    <row r="231" spans="1:57" s="104" customFormat="1" ht="6">
      <c r="A231" s="58"/>
      <c r="D231" s="61"/>
      <c r="Q231" s="105"/>
      <c r="R231" s="105"/>
      <c r="U231" s="106"/>
      <c r="AC231" s="68"/>
      <c r="AF231" s="107"/>
      <c r="AI231" s="107"/>
      <c r="AU231" s="109"/>
      <c r="AX231" s="115"/>
      <c r="BE231" s="115"/>
    </row>
    <row r="232" spans="1:57" s="104" customFormat="1" ht="6">
      <c r="A232" s="58"/>
      <c r="D232" s="61"/>
      <c r="Q232" s="105"/>
      <c r="R232" s="105"/>
      <c r="U232" s="106"/>
      <c r="AC232" s="68"/>
      <c r="AF232" s="107"/>
      <c r="AI232" s="107"/>
      <c r="AU232" s="109"/>
      <c r="AX232" s="115"/>
      <c r="BE232" s="115"/>
    </row>
    <row r="233" spans="1:57" s="104" customFormat="1" ht="6">
      <c r="A233" s="58"/>
      <c r="D233" s="61"/>
      <c r="Q233" s="105"/>
      <c r="R233" s="105"/>
      <c r="U233" s="106"/>
      <c r="AC233" s="68"/>
      <c r="AF233" s="107"/>
      <c r="AI233" s="107"/>
      <c r="AU233" s="109"/>
      <c r="AX233" s="115"/>
      <c r="BE233" s="115"/>
    </row>
    <row r="234" spans="1:57" s="104" customFormat="1" ht="6">
      <c r="A234" s="58"/>
      <c r="D234" s="61"/>
      <c r="Q234" s="105"/>
      <c r="R234" s="105"/>
      <c r="U234" s="106"/>
      <c r="AC234" s="68"/>
      <c r="AF234" s="107"/>
      <c r="AI234" s="107"/>
      <c r="AU234" s="109"/>
      <c r="AX234" s="115"/>
      <c r="BE234" s="115"/>
    </row>
    <row r="235" spans="1:57" s="104" customFormat="1" ht="6">
      <c r="A235" s="58"/>
      <c r="D235" s="61"/>
      <c r="Q235" s="105"/>
      <c r="R235" s="105"/>
      <c r="U235" s="106"/>
      <c r="AC235" s="68"/>
      <c r="AF235" s="107"/>
      <c r="AI235" s="107"/>
      <c r="AU235" s="109"/>
      <c r="AX235" s="115"/>
      <c r="BE235" s="115"/>
    </row>
    <row r="236" spans="1:57">
      <c r="A236" s="58"/>
      <c r="D236" s="61"/>
      <c r="AC236" s="68"/>
      <c r="AX236" s="115"/>
      <c r="BE236" s="115"/>
    </row>
    <row r="237" spans="1:57">
      <c r="A237" s="58"/>
      <c r="D237" s="61"/>
      <c r="AC237" s="68"/>
      <c r="AX237" s="115"/>
      <c r="BE237" s="115"/>
    </row>
    <row r="238" spans="1:57">
      <c r="A238" s="58"/>
      <c r="D238" s="61"/>
      <c r="AC238" s="68"/>
      <c r="AX238" s="115"/>
      <c r="BE238" s="115"/>
    </row>
    <row r="239" spans="1:57">
      <c r="A239" s="58"/>
      <c r="D239" s="61"/>
      <c r="AC239" s="68"/>
      <c r="AX239" s="115"/>
      <c r="BE239" s="115"/>
    </row>
    <row r="240" spans="1:57">
      <c r="A240" s="58"/>
      <c r="D240" s="61"/>
      <c r="AC240" s="68"/>
      <c r="AX240" s="115"/>
      <c r="BE240" s="115"/>
    </row>
    <row r="241" spans="1:57">
      <c r="A241" s="58"/>
      <c r="D241" s="61"/>
      <c r="AC241" s="68"/>
      <c r="AX241" s="115"/>
      <c r="BE241" s="115"/>
    </row>
    <row r="242" spans="1:57">
      <c r="A242" s="58"/>
      <c r="D242" s="61"/>
      <c r="AC242" s="68"/>
      <c r="AX242" s="115"/>
      <c r="BE242" s="115"/>
    </row>
    <row r="243" spans="1:57">
      <c r="A243" s="58"/>
      <c r="D243" s="61"/>
      <c r="AC243" s="68"/>
      <c r="AX243" s="115"/>
      <c r="BE243" s="115"/>
    </row>
    <row r="244" spans="1:57">
      <c r="A244" s="58"/>
      <c r="AX244" s="115"/>
      <c r="BE244" s="115"/>
    </row>
    <row r="245" spans="1:57">
      <c r="A245" s="58"/>
      <c r="AX245" s="115"/>
      <c r="BE245" s="115"/>
    </row>
    <row r="246" spans="1:57">
      <c r="A246" s="58"/>
      <c r="AX246" s="115"/>
      <c r="BE246" s="115"/>
    </row>
    <row r="247" spans="1:57">
      <c r="A247" s="58"/>
      <c r="AX247" s="115"/>
      <c r="BE247" s="115"/>
    </row>
    <row r="248" spans="1:57">
      <c r="A248" s="58"/>
      <c r="AX248" s="115"/>
      <c r="BE248" s="115"/>
    </row>
    <row r="249" spans="1:57">
      <c r="A249" s="58"/>
    </row>
    <row r="250" spans="1:57">
      <c r="A250" s="58"/>
    </row>
    <row r="251" spans="1:57">
      <c r="A251" s="58"/>
      <c r="AX251" s="115"/>
      <c r="BE251" s="115"/>
    </row>
    <row r="252" spans="1:57">
      <c r="A252" s="58"/>
      <c r="AX252" s="115"/>
      <c r="BE252" s="115"/>
    </row>
    <row r="253" spans="1:57">
      <c r="A253" s="58"/>
      <c r="AX253" s="115"/>
      <c r="BE253" s="115"/>
    </row>
    <row r="254" spans="1:57">
      <c r="A254" s="58"/>
      <c r="AX254" s="115"/>
      <c r="BE254" s="115"/>
    </row>
    <row r="255" spans="1:57">
      <c r="A255" s="58"/>
      <c r="AX255" s="115"/>
      <c r="BE255" s="115"/>
    </row>
    <row r="256" spans="1:57">
      <c r="A256" s="58"/>
      <c r="AX256" s="115"/>
      <c r="BE256" s="115"/>
    </row>
    <row r="257" spans="1:57">
      <c r="A257" s="58"/>
      <c r="AX257" s="115"/>
      <c r="BE257" s="115"/>
    </row>
    <row r="258" spans="1:57">
      <c r="A258" s="58"/>
      <c r="AX258" s="115"/>
      <c r="BE258" s="115"/>
    </row>
    <row r="259" spans="1:57">
      <c r="A259" s="58"/>
      <c r="AX259" s="115"/>
      <c r="BE259" s="115"/>
    </row>
    <row r="260" spans="1:57">
      <c r="A260" s="58"/>
      <c r="AX260" s="115"/>
      <c r="BE260" s="115"/>
    </row>
    <row r="261" spans="1:57">
      <c r="A261" s="58"/>
      <c r="AX261" s="115"/>
      <c r="BE261" s="115"/>
    </row>
    <row r="262" spans="1:57">
      <c r="A262" s="58"/>
      <c r="AX262" s="115"/>
      <c r="BE262" s="115"/>
    </row>
    <row r="263" spans="1:57">
      <c r="A263" s="58"/>
      <c r="AX263" s="115"/>
      <c r="BE263" s="115"/>
    </row>
    <row r="264" spans="1:57">
      <c r="A264" s="58"/>
      <c r="AX264" s="115"/>
      <c r="BE264" s="115"/>
    </row>
    <row r="265" spans="1:57">
      <c r="A265" s="58"/>
      <c r="AX265" s="115"/>
      <c r="BE265" s="115"/>
    </row>
    <row r="266" spans="1:57">
      <c r="A266" s="58"/>
      <c r="AX266" s="115"/>
      <c r="BE266" s="115"/>
    </row>
    <row r="267" spans="1:57">
      <c r="A267" s="58"/>
      <c r="AX267" s="115"/>
      <c r="BE267" s="115"/>
    </row>
    <row r="268" spans="1:57">
      <c r="A268" s="58"/>
      <c r="AX268" s="115"/>
      <c r="BE268" s="115"/>
    </row>
    <row r="269" spans="1:57">
      <c r="A269" s="58"/>
      <c r="AX269" s="115"/>
      <c r="BE269" s="115"/>
    </row>
    <row r="270" spans="1:57">
      <c r="A270" s="58"/>
      <c r="AX270" s="115"/>
      <c r="BE270" s="115"/>
    </row>
    <row r="271" spans="1:57">
      <c r="A271" s="58"/>
      <c r="AX271" s="115"/>
      <c r="BE271" s="115"/>
    </row>
    <row r="272" spans="1:57">
      <c r="A272" s="58"/>
      <c r="AX272" s="115"/>
      <c r="BE272" s="115"/>
    </row>
    <row r="273" spans="1:57">
      <c r="A273" s="58"/>
      <c r="AX273" s="115"/>
      <c r="BE273" s="115"/>
    </row>
    <row r="274" spans="1:57">
      <c r="A274" s="58"/>
      <c r="AX274" s="115"/>
      <c r="BE274" s="115"/>
    </row>
    <row r="275" spans="1:57">
      <c r="A275" s="58"/>
      <c r="AX275" s="115"/>
      <c r="BE275" s="115"/>
    </row>
    <row r="276" spans="1:57">
      <c r="A276" s="58"/>
      <c r="AX276" s="115"/>
      <c r="BE276" s="115"/>
    </row>
    <row r="277" spans="1:57">
      <c r="A277" s="58"/>
      <c r="AX277" s="115"/>
      <c r="BE277" s="115"/>
    </row>
    <row r="278" spans="1:57">
      <c r="A278" s="58"/>
      <c r="AX278" s="115"/>
      <c r="BE278" s="115"/>
    </row>
    <row r="279" spans="1:57">
      <c r="A279" s="58"/>
      <c r="AX279" s="115"/>
      <c r="BE279" s="115"/>
    </row>
    <row r="280" spans="1:57">
      <c r="A280" s="58"/>
      <c r="AX280" s="115"/>
      <c r="BE280" s="115"/>
    </row>
    <row r="281" spans="1:57">
      <c r="A281" s="58"/>
    </row>
    <row r="282" spans="1:57">
      <c r="A282" s="58"/>
      <c r="AX282" s="115"/>
      <c r="BE282" s="115"/>
    </row>
    <row r="283" spans="1:57">
      <c r="A283" s="58"/>
    </row>
    <row r="284" spans="1:57">
      <c r="A284" s="58"/>
      <c r="AX284" s="115"/>
      <c r="BE284" s="115"/>
    </row>
    <row r="285" spans="1:57">
      <c r="A285" s="58"/>
      <c r="AX285" s="115"/>
      <c r="BE285" s="115"/>
    </row>
    <row r="286" spans="1:57">
      <c r="A286" s="58"/>
      <c r="AX286" s="115"/>
      <c r="BE286" s="115"/>
    </row>
    <row r="287" spans="1:57">
      <c r="A287" s="58"/>
      <c r="AX287" s="115"/>
      <c r="BE287" s="115"/>
    </row>
    <row r="288" spans="1:57">
      <c r="A288" s="58"/>
      <c r="AX288" s="115"/>
      <c r="BE288" s="115"/>
    </row>
    <row r="289" spans="1:57">
      <c r="A289" s="58"/>
      <c r="AX289" s="115"/>
      <c r="BE289" s="115"/>
    </row>
    <row r="290" spans="1:57">
      <c r="A290" s="58"/>
      <c r="AX290" s="115"/>
      <c r="BE290" s="115"/>
    </row>
    <row r="291" spans="1:57">
      <c r="A291" s="58"/>
      <c r="AX291" s="115"/>
      <c r="BE291" s="115"/>
    </row>
    <row r="292" spans="1:57">
      <c r="A292" s="58"/>
      <c r="AX292" s="115"/>
      <c r="BE292" s="115"/>
    </row>
    <row r="293" spans="1:57">
      <c r="A293" s="58"/>
      <c r="AX293" s="115"/>
      <c r="BE293" s="115"/>
    </row>
    <row r="294" spans="1:57">
      <c r="A294" s="58"/>
      <c r="AX294" s="115"/>
      <c r="BE294" s="115"/>
    </row>
    <row r="295" spans="1:57">
      <c r="A295" s="58"/>
      <c r="AX295" s="115"/>
      <c r="BE295" s="115"/>
    </row>
    <row r="296" spans="1:57">
      <c r="A296" s="58"/>
      <c r="AX296" s="115"/>
      <c r="BE296" s="115"/>
    </row>
    <row r="297" spans="1:57">
      <c r="A297" s="58"/>
      <c r="AX297" s="115"/>
      <c r="BE297" s="115"/>
    </row>
    <row r="298" spans="1:57">
      <c r="A298" s="58"/>
      <c r="AX298" s="115"/>
      <c r="BE298" s="115"/>
    </row>
    <row r="299" spans="1:57">
      <c r="A299" s="58"/>
      <c r="AX299" s="115"/>
      <c r="BE299" s="115"/>
    </row>
    <row r="300" spans="1:57">
      <c r="A300" s="58"/>
      <c r="AX300" s="115"/>
      <c r="BE300" s="115"/>
    </row>
    <row r="301" spans="1:57">
      <c r="A301" s="58"/>
      <c r="AX301" s="115"/>
      <c r="BE301" s="115"/>
    </row>
    <row r="302" spans="1:57">
      <c r="A302" s="58"/>
      <c r="AX302" s="115"/>
      <c r="BE302" s="115"/>
    </row>
    <row r="303" spans="1:57">
      <c r="A303" s="58"/>
    </row>
    <row r="304" spans="1:57">
      <c r="A304" s="58"/>
      <c r="AX304" s="115"/>
      <c r="BE304" s="115"/>
    </row>
    <row r="305" spans="1:57">
      <c r="A305" s="58"/>
      <c r="AX305" s="115"/>
      <c r="BE305" s="115"/>
    </row>
    <row r="306" spans="1:57">
      <c r="A306" s="58"/>
      <c r="AX306" s="115"/>
      <c r="BE306" s="115"/>
    </row>
    <row r="307" spans="1:57">
      <c r="AX307" s="115"/>
      <c r="BE307" s="115"/>
    </row>
    <row r="308" spans="1:57">
      <c r="AX308" s="115"/>
      <c r="BE308" s="115"/>
    </row>
    <row r="309" spans="1:57">
      <c r="AX309" s="115"/>
      <c r="BE309" s="115"/>
    </row>
    <row r="310" spans="1:57">
      <c r="AX310" s="115"/>
      <c r="BE310" s="115"/>
    </row>
    <row r="311" spans="1:57">
      <c r="AX311" s="115"/>
      <c r="BE311" s="115"/>
    </row>
    <row r="312" spans="1:57">
      <c r="AX312" s="115"/>
      <c r="BE312" s="115"/>
    </row>
    <row r="313" spans="1:57">
      <c r="AX313" s="115"/>
      <c r="BE313" s="115"/>
    </row>
    <row r="314" spans="1:57">
      <c r="AX314" s="115"/>
      <c r="BE314" s="115"/>
    </row>
    <row r="315" spans="1:57">
      <c r="AX315" s="115"/>
      <c r="BE315" s="115"/>
    </row>
    <row r="316" spans="1:57">
      <c r="AX316" s="115"/>
      <c r="BE316" s="115"/>
    </row>
    <row r="317" spans="1:57">
      <c r="AX317" s="115"/>
      <c r="BE317" s="115"/>
    </row>
    <row r="318" spans="1:57">
      <c r="AX318" s="115"/>
      <c r="BE318" s="115"/>
    </row>
    <row r="319" spans="1:57">
      <c r="AX319" s="115"/>
      <c r="BE319" s="115"/>
    </row>
    <row r="320" spans="1:57">
      <c r="AX320" s="115"/>
      <c r="BE320" s="115"/>
    </row>
    <row r="321" spans="50:57">
      <c r="AX321" s="115"/>
      <c r="BE321" s="115"/>
    </row>
    <row r="322" spans="50:57">
      <c r="AX322" s="115"/>
      <c r="BE322" s="115"/>
    </row>
    <row r="323" spans="50:57">
      <c r="AX323" s="115"/>
      <c r="BE323" s="115"/>
    </row>
    <row r="325" spans="50:57">
      <c r="AX325" s="115"/>
      <c r="BE325" s="115"/>
    </row>
    <row r="326" spans="50:57">
      <c r="AX326" s="115"/>
      <c r="BE326" s="115"/>
    </row>
    <row r="327" spans="50:57">
      <c r="AX327" s="115"/>
      <c r="BE327" s="115"/>
    </row>
    <row r="328" spans="50:57">
      <c r="AX328" s="115"/>
      <c r="BE328" s="115"/>
    </row>
    <row r="329" spans="50:57">
      <c r="AX329" s="115"/>
      <c r="BE329" s="115"/>
    </row>
    <row r="330" spans="50:57">
      <c r="AX330" s="115"/>
      <c r="BE330" s="115"/>
    </row>
    <row r="331" spans="50:57">
      <c r="AX331" s="115"/>
      <c r="BE331" s="115"/>
    </row>
    <row r="332" spans="50:57">
      <c r="AX332" s="115"/>
      <c r="BE332" s="115"/>
    </row>
    <row r="333" spans="50:57">
      <c r="AX333" s="115"/>
      <c r="BE333" s="115"/>
    </row>
    <row r="334" spans="50:57">
      <c r="AX334" s="115"/>
      <c r="BE334" s="115"/>
    </row>
    <row r="335" spans="50:57">
      <c r="AX335" s="115"/>
      <c r="BE335" s="115"/>
    </row>
    <row r="336" spans="50:57">
      <c r="AX336" s="115"/>
      <c r="BE336" s="115"/>
    </row>
    <row r="337" spans="50:57">
      <c r="AX337" s="115"/>
      <c r="BE337" s="115"/>
    </row>
    <row r="338" spans="50:57">
      <c r="AX338" s="115"/>
      <c r="BE338" s="115"/>
    </row>
    <row r="339" spans="50:57">
      <c r="AX339" s="115"/>
      <c r="BE339" s="115"/>
    </row>
    <row r="340" spans="50:57">
      <c r="AX340" s="115"/>
      <c r="BE340" s="115"/>
    </row>
    <row r="341" spans="50:57">
      <c r="AX341" s="115"/>
      <c r="BE341" s="115"/>
    </row>
    <row r="342" spans="50:57">
      <c r="AX342" s="115"/>
      <c r="BE342" s="115"/>
    </row>
    <row r="343" spans="50:57">
      <c r="AX343" s="115"/>
      <c r="BE343" s="115"/>
    </row>
    <row r="344" spans="50:57">
      <c r="AX344" s="115"/>
      <c r="BE344" s="115"/>
    </row>
    <row r="345" spans="50:57">
      <c r="AX345" s="115"/>
      <c r="BE345" s="115"/>
    </row>
    <row r="346" spans="50:57">
      <c r="AX346" s="115"/>
      <c r="BE346" s="115"/>
    </row>
    <row r="347" spans="50:57">
      <c r="AX347" s="115"/>
      <c r="BE347" s="115"/>
    </row>
    <row r="348" spans="50:57">
      <c r="AX348" s="115"/>
      <c r="BE348" s="115"/>
    </row>
    <row r="349" spans="50:57">
      <c r="AX349" s="115"/>
      <c r="BE349" s="115"/>
    </row>
    <row r="350" spans="50:57">
      <c r="AX350" s="115"/>
      <c r="BE350" s="115"/>
    </row>
    <row r="353" spans="50:57">
      <c r="AX353" s="115"/>
      <c r="BE353" s="115"/>
    </row>
    <row r="354" spans="50:57">
      <c r="AX354" s="115"/>
      <c r="BE354" s="115"/>
    </row>
    <row r="356" spans="50:57">
      <c r="AX356" s="115"/>
      <c r="BE356" s="115"/>
    </row>
    <row r="357" spans="50:57">
      <c r="AX357" s="115"/>
      <c r="BE357" s="115"/>
    </row>
    <row r="358" spans="50:57">
      <c r="AX358" s="115"/>
      <c r="BE358" s="115"/>
    </row>
    <row r="359" spans="50:57">
      <c r="AX359" s="115"/>
      <c r="BE359" s="115"/>
    </row>
    <row r="361" spans="50:57">
      <c r="AX361" s="115"/>
      <c r="BE361" s="115"/>
    </row>
    <row r="362" spans="50:57">
      <c r="AX362" s="115"/>
      <c r="BE362" s="115"/>
    </row>
    <row r="363" spans="50:57">
      <c r="AX363" s="115"/>
      <c r="BE363" s="115"/>
    </row>
    <row r="364" spans="50:57">
      <c r="AX364" s="115"/>
      <c r="BE364" s="115"/>
    </row>
    <row r="366" spans="50:57">
      <c r="AX366" s="115"/>
      <c r="BE366" s="115"/>
    </row>
    <row r="367" spans="50:57">
      <c r="AX367" s="115"/>
      <c r="BE367" s="115"/>
    </row>
    <row r="369" spans="50:57">
      <c r="AX369" s="115"/>
      <c r="BE369" s="115"/>
    </row>
    <row r="370" spans="50:57">
      <c r="AX370" s="115"/>
      <c r="BE370" s="115"/>
    </row>
    <row r="371" spans="50:57">
      <c r="AX371" s="115"/>
      <c r="BE371" s="115"/>
    </row>
    <row r="372" spans="50:57">
      <c r="AX372" s="115"/>
      <c r="BE372" s="115"/>
    </row>
    <row r="373" spans="50:57">
      <c r="AX373" s="115"/>
      <c r="BE373" s="115"/>
    </row>
  </sheetData>
  <sheetProtection algorithmName="SHA-512" hashValue="jQx9v8EnNBCm4CURx6TjGmMJRT/qCaOQ5bp2CVBpizxoHJ+Z+V7VCM0JLczXp9Yqk7Wd4am6wdsLr69M2tP8dA==" saltValue="LUugZcCryXl1KSIrD0kMPg==" spinCount="100000" sheet="1" objects="1" scenarios="1"/>
  <dataConsolidate/>
  <mergeCells count="14">
    <mergeCell ref="AR21:AS23"/>
    <mergeCell ref="AR24:AS25"/>
    <mergeCell ref="AR10:AS11"/>
    <mergeCell ref="AQ16:AS16"/>
    <mergeCell ref="AR17:AS18"/>
    <mergeCell ref="AP19:AP20"/>
    <mergeCell ref="AQ19:AQ20"/>
    <mergeCell ref="AR19:AS20"/>
    <mergeCell ref="AQ2:AS2"/>
    <mergeCell ref="AR3:AS4"/>
    <mergeCell ref="AP5:AP6"/>
    <mergeCell ref="AQ5:AQ6"/>
    <mergeCell ref="AR5:AS6"/>
    <mergeCell ref="AR7:AS9"/>
  </mergeCells>
  <conditionalFormatting sqref="AO26:AO40 B189:C189 AO42:AO58 AO60:AO68 B42:C58 AO176:AO189 A186:C188 AO142:AO174 B142:C174 I134:L136 G110:L133 J86:L86 G26:L26 AO3:AO24 G3:G24 B60:C68 F3:F26 F86 AB86 F141:L151 Q26:R37 A189:A306 AF60:AM68 E60:L68 B2:C24 E142:E174 E42:E58 E176:E189 E26:E40 E2:E24 B26:C40 AF2:AM3 J138:L140 F110:F136 E138:F140 AJ138:AL190 Z69:AA81 X69:Y86 Z82:AB85 X87:AB137 L69:L81 F82:L85 F137:L137 AO70:AO140 B70:C140 AB70:AB81 M82:R151 AF70:AF81 E70:K81 E82:E137 Q70:R81 Q60:R68 T2:T59 D3:D243 W27:AB58 U3:V59 W59:AA59 W60:AB68 W69:W137 T60:V189 W138:AB189 W2:Y26 H2:R9 AI82:AL137 AI138:AI205 S2:S159 M11:P37 H11:L25 H10 Q11:R24 F27:L37 F39:L58 F38:J38 M39:P81 Q39:R58 R38 AF7:AM58 F87:L109 F153:R159 F152:J152 F160:J160 S161:S190 F161:R189 AD82:AH189 Z3:AB26 B176:C185 A2:A185 AF4:AN6 AG59:AM59 AG69:AM81 AM82:AM189 AD3:AE81 AD190:AE190">
    <cfRule type="expression" dxfId="254" priority="248">
      <formula>MOD(ROW(),2)=0</formula>
    </cfRule>
    <cfRule type="expression" dxfId="253" priority="249">
      <formula>MOD(COLUMN(),2)=0</formula>
    </cfRule>
  </conditionalFormatting>
  <conditionalFormatting sqref="AP4">
    <cfRule type="expression" dxfId="252" priority="246">
      <formula>MOD(ROW(),2)=0</formula>
    </cfRule>
    <cfRule type="expression" dxfId="251" priority="247">
      <formula>MOD(COLUMN(),2)=0</formula>
    </cfRule>
  </conditionalFormatting>
  <conditionalFormatting sqref="Q2:S2">
    <cfRule type="expression" dxfId="250" priority="244">
      <formula>MOD(ROW(),2)=0</formula>
    </cfRule>
    <cfRule type="expression" dxfId="249" priority="245">
      <formula>MOD(COLUMN(),2)=0</formula>
    </cfRule>
  </conditionalFormatting>
  <conditionalFormatting sqref="T2">
    <cfRule type="expression" dxfId="248" priority="242">
      <formula>MOD(ROW(),2)=0</formula>
    </cfRule>
    <cfRule type="expression" dxfId="247" priority="243">
      <formula>MOD(COLUMN(),2)=0</formula>
    </cfRule>
  </conditionalFormatting>
  <conditionalFormatting sqref="AI37">
    <cfRule type="expression" dxfId="246" priority="240">
      <formula>MOD(ROW(),2)=0</formula>
    </cfRule>
    <cfRule type="expression" dxfId="245" priority="241">
      <formula>MOD(COLUMN(),2)=0</formula>
    </cfRule>
  </conditionalFormatting>
  <conditionalFormatting sqref="T2">
    <cfRule type="expression" dxfId="244" priority="238">
      <formula>MOD(ROW(),2)=0</formula>
    </cfRule>
    <cfRule type="expression" dxfId="243" priority="239">
      <formula>MOD(COLUMN(),2)=0</formula>
    </cfRule>
  </conditionalFormatting>
  <conditionalFormatting sqref="AG2">
    <cfRule type="expression" dxfId="242" priority="236">
      <formula>MOD(ROW(),2)=0</formula>
    </cfRule>
    <cfRule type="expression" dxfId="241" priority="237">
      <formula>MOD(COLUMN(),2)=0</formula>
    </cfRule>
  </conditionalFormatting>
  <conditionalFormatting sqref="L37 I37">
    <cfRule type="expression" dxfId="240" priority="234">
      <formula>MOD(ROW(),2)=0</formula>
    </cfRule>
    <cfRule type="expression" dxfId="239" priority="235">
      <formula>MOD(COLUMN(),2)=0</formula>
    </cfRule>
  </conditionalFormatting>
  <conditionalFormatting sqref="L37 J37">
    <cfRule type="expression" dxfId="238" priority="232">
      <formula>MOD(ROW(),2)=0</formula>
    </cfRule>
    <cfRule type="expression" dxfId="237" priority="233">
      <formula>MOD(COLUMN(),2)=0</formula>
    </cfRule>
  </conditionalFormatting>
  <conditionalFormatting sqref="I37 Q37:R37 L37:M37">
    <cfRule type="expression" dxfId="236" priority="230">
      <formula>MOD(ROW(),2)=0</formula>
    </cfRule>
    <cfRule type="expression" dxfId="235" priority="231">
      <formula>MOD(COLUMN(),2)=0</formula>
    </cfRule>
  </conditionalFormatting>
  <conditionalFormatting sqref="AH37">
    <cfRule type="expression" dxfId="234" priority="228">
      <formula>MOD(ROW(),2)=0</formula>
    </cfRule>
    <cfRule type="expression" dxfId="233" priority="229">
      <formula>MOD(COLUMN(),2)=0</formula>
    </cfRule>
  </conditionalFormatting>
  <conditionalFormatting sqref="J37 L37:M37">
    <cfRule type="expression" dxfId="232" priority="226">
      <formula>MOD(ROW(),2)=0</formula>
    </cfRule>
    <cfRule type="expression" dxfId="231" priority="227">
      <formula>MOD(COLUMN(),2)=0</formula>
    </cfRule>
  </conditionalFormatting>
  <conditionalFormatting sqref="AF37">
    <cfRule type="expression" dxfId="230" priority="224">
      <formula>MOD(ROW(),2)=0</formula>
    </cfRule>
    <cfRule type="expression" dxfId="229" priority="225">
      <formula>MOD(COLUMN(),2)=0</formula>
    </cfRule>
  </conditionalFormatting>
  <conditionalFormatting sqref="V37">
    <cfRule type="expression" dxfId="228" priority="222">
      <formula>MOD(ROW(),2)=0</formula>
    </cfRule>
    <cfRule type="expression" dxfId="227" priority="223">
      <formula>MOD(COLUMN(),2)=0</formula>
    </cfRule>
  </conditionalFormatting>
  <conditionalFormatting sqref="V37">
    <cfRule type="expression" dxfId="226" priority="220">
      <formula>MOD(ROW(),2)=0</formula>
    </cfRule>
    <cfRule type="expression" dxfId="225" priority="221">
      <formula>MOD(COLUMN(),2)=0</formula>
    </cfRule>
  </conditionalFormatting>
  <conditionalFormatting sqref="V37">
    <cfRule type="expression" dxfId="224" priority="218">
      <formula>MOD(ROW(),2)=0</formula>
    </cfRule>
    <cfRule type="expression" dxfId="223" priority="219">
      <formula>MOD(COLUMN(),2)=0</formula>
    </cfRule>
  </conditionalFormatting>
  <conditionalFormatting sqref="L37">
    <cfRule type="expression" dxfId="222" priority="216">
      <formula>MOD(ROW(),2)=0</formula>
    </cfRule>
    <cfRule type="expression" dxfId="221" priority="217">
      <formula>MOD(COLUMN(),2)=0</formula>
    </cfRule>
  </conditionalFormatting>
  <conditionalFormatting sqref="M37">
    <cfRule type="expression" dxfId="220" priority="214">
      <formula>MOD(ROW(),2)=0</formula>
    </cfRule>
    <cfRule type="expression" dxfId="219" priority="215">
      <formula>MOD(COLUMN(),2)=0</formula>
    </cfRule>
  </conditionalFormatting>
  <conditionalFormatting sqref="M37">
    <cfRule type="expression" dxfId="218" priority="212">
      <formula>MOD(ROW(),2)=0</formula>
    </cfRule>
    <cfRule type="expression" dxfId="217" priority="213">
      <formula>MOD(COLUMN(),2)=0</formula>
    </cfRule>
  </conditionalFormatting>
  <conditionalFormatting sqref="K37">
    <cfRule type="expression" dxfId="216" priority="210">
      <formula>MOD(ROW(),2)=0</formula>
    </cfRule>
    <cfRule type="expression" dxfId="215" priority="211">
      <formula>MOD(COLUMN(),2)=0</formula>
    </cfRule>
  </conditionalFormatting>
  <conditionalFormatting sqref="K37">
    <cfRule type="expression" dxfId="214" priority="208">
      <formula>MOD(ROW(),2)=0</formula>
    </cfRule>
    <cfRule type="expression" dxfId="213" priority="209">
      <formula>MOD(COLUMN(),2)=0</formula>
    </cfRule>
  </conditionalFormatting>
  <conditionalFormatting sqref="O37:P37 AE37">
    <cfRule type="expression" dxfId="212" priority="206">
      <formula>MOD(ROW(),2)=0</formula>
    </cfRule>
    <cfRule type="expression" dxfId="211" priority="207">
      <formula>MOD(COLUMN(),2)=0</formula>
    </cfRule>
  </conditionalFormatting>
  <conditionalFormatting sqref="O37:P37 AE37">
    <cfRule type="expression" dxfId="210" priority="204">
      <formula>MOD(ROW(),2)=0</formula>
    </cfRule>
    <cfRule type="expression" dxfId="209" priority="205">
      <formula>MOD(COLUMN(),2)=0</formula>
    </cfRule>
  </conditionalFormatting>
  <conditionalFormatting sqref="O37:P37 AE37">
    <cfRule type="expression" dxfId="208" priority="202">
      <formula>MOD(ROW(),2)=0</formula>
    </cfRule>
    <cfRule type="expression" dxfId="207" priority="203">
      <formula>MOD(COLUMN(),2)=0</formula>
    </cfRule>
  </conditionalFormatting>
  <conditionalFormatting sqref="O37:P37 AE37">
    <cfRule type="expression" dxfId="206" priority="200">
      <formula>MOD(ROW(),2)=0</formula>
    </cfRule>
    <cfRule type="expression" dxfId="205" priority="201">
      <formula>MOD(COLUMN(),2)=0</formula>
    </cfRule>
  </conditionalFormatting>
  <conditionalFormatting sqref="S37">
    <cfRule type="expression" dxfId="204" priority="198">
      <formula>MOD(ROW(),2)=0</formula>
    </cfRule>
    <cfRule type="expression" dxfId="203" priority="199">
      <formula>MOD(COLUMN(),2)=0</formula>
    </cfRule>
  </conditionalFormatting>
  <conditionalFormatting sqref="S37">
    <cfRule type="expression" dxfId="202" priority="196">
      <formula>MOD(ROW(),2)=0</formula>
    </cfRule>
    <cfRule type="expression" dxfId="201" priority="197">
      <formula>MOD(COLUMN(),2)=0</formula>
    </cfRule>
  </conditionalFormatting>
  <conditionalFormatting sqref="S37">
    <cfRule type="expression" dxfId="200" priority="194">
      <formula>MOD(ROW(),2)=0</formula>
    </cfRule>
    <cfRule type="expression" dxfId="199" priority="195">
      <formula>MOD(COLUMN(),2)=0</formula>
    </cfRule>
  </conditionalFormatting>
  <conditionalFormatting sqref="S37">
    <cfRule type="expression" dxfId="198" priority="192">
      <formula>MOD(ROW(),2)=0</formula>
    </cfRule>
    <cfRule type="expression" dxfId="197" priority="193">
      <formula>MOD(COLUMN(),2)=0</formula>
    </cfRule>
  </conditionalFormatting>
  <conditionalFormatting sqref="Y37">
    <cfRule type="expression" dxfId="196" priority="190">
      <formula>MOD(ROW(),2)=0</formula>
    </cfRule>
    <cfRule type="expression" dxfId="195" priority="191">
      <formula>MOD(COLUMN(),2)=0</formula>
    </cfRule>
  </conditionalFormatting>
  <conditionalFormatting sqref="Y37">
    <cfRule type="expression" dxfId="194" priority="188">
      <formula>MOD(ROW(),2)=0</formula>
    </cfRule>
    <cfRule type="expression" dxfId="193" priority="189">
      <formula>MOD(COLUMN(),2)=0</formula>
    </cfRule>
  </conditionalFormatting>
  <conditionalFormatting sqref="Y37">
    <cfRule type="expression" dxfId="192" priority="186">
      <formula>MOD(ROW(),2)=0</formula>
    </cfRule>
    <cfRule type="expression" dxfId="191" priority="187">
      <formula>MOD(COLUMN(),2)=0</formula>
    </cfRule>
  </conditionalFormatting>
  <conditionalFormatting sqref="Y37">
    <cfRule type="expression" dxfId="190" priority="184">
      <formula>MOD(ROW(),2)=0</formula>
    </cfRule>
    <cfRule type="expression" dxfId="189" priority="185">
      <formula>MOD(COLUMN(),2)=0</formula>
    </cfRule>
  </conditionalFormatting>
  <conditionalFormatting sqref="T37">
    <cfRule type="expression" dxfId="188" priority="182">
      <formula>MOD(ROW(),2)=0</formula>
    </cfRule>
    <cfRule type="expression" dxfId="187" priority="183">
      <formula>MOD(COLUMN(),2)=0</formula>
    </cfRule>
  </conditionalFormatting>
  <conditionalFormatting sqref="T37">
    <cfRule type="expression" dxfId="186" priority="180">
      <formula>MOD(ROW(),2)=0</formula>
    </cfRule>
    <cfRule type="expression" dxfId="185" priority="181">
      <formula>MOD(COLUMN(),2)=0</formula>
    </cfRule>
  </conditionalFormatting>
  <conditionalFormatting sqref="T37">
    <cfRule type="expression" dxfId="184" priority="178">
      <formula>MOD(ROW(),2)=0</formula>
    </cfRule>
    <cfRule type="expression" dxfId="183" priority="179">
      <formula>MOD(COLUMN(),2)=0</formula>
    </cfRule>
  </conditionalFormatting>
  <conditionalFormatting sqref="B295:B1048576 B1:B24 B42:B58 B60:B68 B176:B189 B142:B174 B26:B40 B70:B140">
    <cfRule type="duplicateValues" dxfId="182" priority="177"/>
  </conditionalFormatting>
  <conditionalFormatting sqref="C295:C1048576 C1:C24 C26:C40 C42:C58 C60:C68 C176:C189 C142:C174 C70:C140">
    <cfRule type="duplicateValues" dxfId="181" priority="176"/>
  </conditionalFormatting>
  <conditionalFormatting sqref="B35">
    <cfRule type="duplicateValues" dxfId="180" priority="250"/>
  </conditionalFormatting>
  <conditionalFormatting sqref="B35">
    <cfRule type="duplicateValues" dxfId="179" priority="251"/>
  </conditionalFormatting>
  <conditionalFormatting sqref="C35">
    <cfRule type="duplicateValues" dxfId="178" priority="252"/>
  </conditionalFormatting>
  <conditionalFormatting sqref="C35">
    <cfRule type="duplicateValues" dxfId="177" priority="253"/>
  </conditionalFormatting>
  <conditionalFormatting sqref="Q48:R51">
    <cfRule type="expression" dxfId="176" priority="174">
      <formula>MOD(ROW(),2)=0</formula>
    </cfRule>
    <cfRule type="expression" dxfId="175" priority="175">
      <formula>MOD(COLUMN(),2)=0</formula>
    </cfRule>
  </conditionalFormatting>
  <conditionalFormatting sqref="B109 B48:B58 B60:B67">
    <cfRule type="duplicateValues" dxfId="174" priority="173"/>
  </conditionalFormatting>
  <conditionalFormatting sqref="C109 C48:C58 C60:C67">
    <cfRule type="duplicateValues" dxfId="173" priority="172"/>
  </conditionalFormatting>
  <conditionalFormatting sqref="AD37">
    <cfRule type="expression" dxfId="172" priority="170">
      <formula>MOD(ROW(),2)=0</formula>
    </cfRule>
    <cfRule type="expression" dxfId="171" priority="171">
      <formula>MOD(COLUMN(),2)=0</formula>
    </cfRule>
  </conditionalFormatting>
  <conditionalFormatting sqref="K143:K144 K4:K9 K11:K37 K39:K40">
    <cfRule type="duplicateValues" dxfId="170" priority="169"/>
  </conditionalFormatting>
  <conditionalFormatting sqref="B25:C25 E25">
    <cfRule type="expression" dxfId="169" priority="167">
      <formula>MOD(ROW(),2)=0</formula>
    </cfRule>
    <cfRule type="expression" dxfId="168" priority="168">
      <formula>MOD(COLUMN(),2)=0</formula>
    </cfRule>
  </conditionalFormatting>
  <conditionalFormatting sqref="Q25:R25 AO25">
    <cfRule type="expression" dxfId="167" priority="160">
      <formula>MOD(ROW(),2)=0</formula>
    </cfRule>
    <cfRule type="expression" dxfId="166" priority="161">
      <formula>MOD(COLUMN(),2)=0</formula>
    </cfRule>
  </conditionalFormatting>
  <conditionalFormatting sqref="B25">
    <cfRule type="duplicateValues" dxfId="165" priority="159"/>
  </conditionalFormatting>
  <conditionalFormatting sqref="C25">
    <cfRule type="duplicateValues" dxfId="164" priority="158"/>
  </conditionalFormatting>
  <conditionalFormatting sqref="B25:C25 Z25 E25">
    <cfRule type="expression" dxfId="163" priority="156">
      <formula>MOD(ROW(),2)=0</formula>
    </cfRule>
    <cfRule type="expression" dxfId="162" priority="157">
      <formula>MOD(COLUMN(),2)=0</formula>
    </cfRule>
  </conditionalFormatting>
  <conditionalFormatting sqref="B25">
    <cfRule type="duplicateValues" dxfId="161" priority="162"/>
  </conditionalFormatting>
  <conditionalFormatting sqref="C25">
    <cfRule type="duplicateValues" dxfId="160" priority="163"/>
  </conditionalFormatting>
  <conditionalFormatting sqref="B25">
    <cfRule type="duplicateValues" dxfId="159" priority="164"/>
  </conditionalFormatting>
  <conditionalFormatting sqref="B25">
    <cfRule type="duplicateValues" dxfId="158" priority="165"/>
  </conditionalFormatting>
  <conditionalFormatting sqref="C25">
    <cfRule type="duplicateValues" dxfId="157" priority="166"/>
  </conditionalFormatting>
  <conditionalFormatting sqref="AD25">
    <cfRule type="expression" dxfId="156" priority="154">
      <formula>MOD(ROW(),2)=0</formula>
    </cfRule>
    <cfRule type="expression" dxfId="155" priority="155">
      <formula>MOD(COLUMN(),2)=0</formula>
    </cfRule>
  </conditionalFormatting>
  <conditionalFormatting sqref="G2">
    <cfRule type="expression" dxfId="154" priority="152">
      <formula>MOD(ROW(),2)=0</formula>
    </cfRule>
    <cfRule type="expression" dxfId="153" priority="153">
      <formula>MOD(COLUMN(),2)=0</formula>
    </cfRule>
  </conditionalFormatting>
  <conditionalFormatting sqref="G37">
    <cfRule type="expression" dxfId="152" priority="150">
      <formula>MOD(ROW(),2)=0</formula>
    </cfRule>
    <cfRule type="expression" dxfId="151" priority="151">
      <formula>MOD(COLUMN(),2)=0</formula>
    </cfRule>
  </conditionalFormatting>
  <conditionalFormatting sqref="G25">
    <cfRule type="expression" dxfId="150" priority="148">
      <formula>MOD(ROW(),2)=0</formula>
    </cfRule>
    <cfRule type="expression" dxfId="149" priority="149">
      <formula>MOD(COLUMN(),2)=0</formula>
    </cfRule>
  </conditionalFormatting>
  <conditionalFormatting sqref="H134:H135">
    <cfRule type="expression" dxfId="148" priority="146">
      <formula>MOD(ROW(),2)=0</formula>
    </cfRule>
    <cfRule type="expression" dxfId="147" priority="147">
      <formula>MOD(COLUMN(),2)=0</formula>
    </cfRule>
  </conditionalFormatting>
  <conditionalFormatting sqref="G134:G135">
    <cfRule type="expression" dxfId="146" priority="144">
      <formula>MOD(ROW(),2)=0</formula>
    </cfRule>
    <cfRule type="expression" dxfId="145" priority="145">
      <formula>MOD(COLUMN(),2)=0</formula>
    </cfRule>
  </conditionalFormatting>
  <conditionalFormatting sqref="H136">
    <cfRule type="expression" dxfId="144" priority="142">
      <formula>MOD(ROW(),2)=0</formula>
    </cfRule>
    <cfRule type="expression" dxfId="143" priority="143">
      <formula>MOD(COLUMN(),2)=0</formula>
    </cfRule>
  </conditionalFormatting>
  <conditionalFormatting sqref="G136">
    <cfRule type="expression" dxfId="142" priority="140">
      <formula>MOD(ROW(),2)=0</formula>
    </cfRule>
    <cfRule type="expression" dxfId="141" priority="141">
      <formula>MOD(COLUMN(),2)=0</formula>
    </cfRule>
  </conditionalFormatting>
  <conditionalFormatting sqref="H139:I139">
    <cfRule type="expression" dxfId="140" priority="138">
      <formula>MOD(ROW(),2)=0</formula>
    </cfRule>
    <cfRule type="expression" dxfId="139" priority="139">
      <formula>MOD(COLUMN(),2)=0</formula>
    </cfRule>
  </conditionalFormatting>
  <conditionalFormatting sqref="G139">
    <cfRule type="expression" dxfId="138" priority="136">
      <formula>MOD(ROW(),2)=0</formula>
    </cfRule>
    <cfRule type="expression" dxfId="137" priority="137">
      <formula>MOD(COLUMN(),2)=0</formula>
    </cfRule>
  </conditionalFormatting>
  <conditionalFormatting sqref="H140:I140">
    <cfRule type="expression" dxfId="136" priority="134">
      <formula>MOD(ROW(),2)=0</formula>
    </cfRule>
    <cfRule type="expression" dxfId="135" priority="135">
      <formula>MOD(COLUMN(),2)=0</formula>
    </cfRule>
  </conditionalFormatting>
  <conditionalFormatting sqref="G140">
    <cfRule type="expression" dxfId="134" priority="132">
      <formula>MOD(ROW(),2)=0</formula>
    </cfRule>
    <cfRule type="expression" dxfId="133" priority="133">
      <formula>MOD(COLUMN(),2)=0</formula>
    </cfRule>
  </conditionalFormatting>
  <conditionalFormatting sqref="H138:I138">
    <cfRule type="expression" dxfId="132" priority="130">
      <formula>MOD(ROW(),2)=0</formula>
    </cfRule>
    <cfRule type="expression" dxfId="131" priority="131">
      <formula>MOD(COLUMN(),2)=0</formula>
    </cfRule>
  </conditionalFormatting>
  <conditionalFormatting sqref="G138">
    <cfRule type="expression" dxfId="130" priority="128">
      <formula>MOD(ROW(),2)=0</formula>
    </cfRule>
    <cfRule type="expression" dxfId="129" priority="129">
      <formula>MOD(COLUMN(),2)=0</formula>
    </cfRule>
  </conditionalFormatting>
  <conditionalFormatting sqref="F2">
    <cfRule type="expression" dxfId="128" priority="126">
      <formula>MOD(ROW(),2)=0</formula>
    </cfRule>
    <cfRule type="expression" dxfId="127" priority="127">
      <formula>MOD(COLUMN(),2)=0</formula>
    </cfRule>
  </conditionalFormatting>
  <conditionalFormatting sqref="F37">
    <cfRule type="expression" dxfId="126" priority="124">
      <formula>MOD(ROW(),2)=0</formula>
    </cfRule>
    <cfRule type="expression" dxfId="125" priority="125">
      <formula>MOD(COLUMN(),2)=0</formula>
    </cfRule>
  </conditionalFormatting>
  <conditionalFormatting sqref="F37">
    <cfRule type="expression" dxfId="124" priority="122">
      <formula>MOD(ROW(),2)=0</formula>
    </cfRule>
    <cfRule type="expression" dxfId="123" priority="123">
      <formula>MOD(COLUMN(),2)=0</formula>
    </cfRule>
  </conditionalFormatting>
  <conditionalFormatting sqref="F37">
    <cfRule type="expression" dxfId="122" priority="120">
      <formula>MOD(ROW(),2)=0</formula>
    </cfRule>
    <cfRule type="expression" dxfId="121" priority="121">
      <formula>MOD(COLUMN(),2)=0</formula>
    </cfRule>
  </conditionalFormatting>
  <conditionalFormatting sqref="F37">
    <cfRule type="expression" dxfId="120" priority="118">
      <formula>MOD(ROW(),2)=0</formula>
    </cfRule>
    <cfRule type="expression" dxfId="119" priority="119">
      <formula>MOD(COLUMN(),2)=0</formula>
    </cfRule>
  </conditionalFormatting>
  <conditionalFormatting sqref="F25">
    <cfRule type="expression" dxfId="118" priority="116">
      <formula>MOD(ROW(),2)=0</formula>
    </cfRule>
    <cfRule type="expression" dxfId="117" priority="117">
      <formula>MOD(COLUMN(),2)=0</formula>
    </cfRule>
  </conditionalFormatting>
  <conditionalFormatting sqref="AO41 E41 C41">
    <cfRule type="expression" dxfId="116" priority="112">
      <formula>MOD(ROW(),2)=0</formula>
    </cfRule>
    <cfRule type="expression" dxfId="115" priority="113">
      <formula>MOD(COLUMN(),2)=0</formula>
    </cfRule>
  </conditionalFormatting>
  <conditionalFormatting sqref="C41">
    <cfRule type="duplicateValues" dxfId="114" priority="111"/>
  </conditionalFormatting>
  <conditionalFormatting sqref="C41">
    <cfRule type="duplicateValues" dxfId="113" priority="114"/>
  </conditionalFormatting>
  <conditionalFormatting sqref="C41">
    <cfRule type="duplicateValues" dxfId="112" priority="115"/>
  </conditionalFormatting>
  <conditionalFormatting sqref="AB2">
    <cfRule type="expression" dxfId="111" priority="109">
      <formula>MOD(ROW(),2)=0</formula>
    </cfRule>
    <cfRule type="expression" dxfId="110" priority="110">
      <formula>MOD(COLUMN(),2)=0</formula>
    </cfRule>
  </conditionalFormatting>
  <conditionalFormatting sqref="B141:C141 AO141 E141">
    <cfRule type="expression" dxfId="109" priority="102">
      <formula>MOD(ROW(),2)=0</formula>
    </cfRule>
    <cfRule type="expression" dxfId="108" priority="103">
      <formula>MOD(COLUMN(),2)=0</formula>
    </cfRule>
  </conditionalFormatting>
  <conditionalFormatting sqref="B141">
    <cfRule type="duplicateValues" dxfId="107" priority="101"/>
  </conditionalFormatting>
  <conditionalFormatting sqref="C141">
    <cfRule type="duplicateValues" dxfId="106" priority="100"/>
  </conditionalFormatting>
  <conditionalFormatting sqref="B141">
    <cfRule type="duplicateValues" dxfId="105" priority="104"/>
  </conditionalFormatting>
  <conditionalFormatting sqref="C141">
    <cfRule type="duplicateValues" dxfId="104" priority="105"/>
  </conditionalFormatting>
  <conditionalFormatting sqref="B141">
    <cfRule type="duplicateValues" dxfId="103" priority="106"/>
  </conditionalFormatting>
  <conditionalFormatting sqref="C141">
    <cfRule type="duplicateValues" dxfId="102" priority="107"/>
  </conditionalFormatting>
  <conditionalFormatting sqref="B141">
    <cfRule type="duplicateValues" dxfId="101" priority="108"/>
  </conditionalFormatting>
  <conditionalFormatting sqref="Z2:AA2">
    <cfRule type="expression" dxfId="100" priority="98">
      <formula>MOD(ROW(),2)=0</formula>
    </cfRule>
    <cfRule type="expression" dxfId="99" priority="99">
      <formula>MOD(COLUMN(),2)=0</formula>
    </cfRule>
  </conditionalFormatting>
  <conditionalFormatting sqref="H86:I86 Z86">
    <cfRule type="expression" dxfId="98" priority="96">
      <formula>MOD(ROW(),2)=0</formula>
    </cfRule>
    <cfRule type="expression" dxfId="97" priority="97">
      <formula>MOD(COLUMN(),2)=0</formula>
    </cfRule>
  </conditionalFormatting>
  <conditionalFormatting sqref="G86">
    <cfRule type="expression" dxfId="96" priority="94">
      <formula>MOD(ROW(),2)=0</formula>
    </cfRule>
    <cfRule type="expression" dxfId="95" priority="95">
      <formula>MOD(COLUMN(),2)=0</formula>
    </cfRule>
  </conditionalFormatting>
  <conditionalFormatting sqref="AA86">
    <cfRule type="expression" dxfId="94" priority="92">
      <formula>MOD(ROW(),2)=0</formula>
    </cfRule>
    <cfRule type="expression" dxfId="93" priority="93">
      <formula>MOD(COLUMN(),2)=0</formula>
    </cfRule>
  </conditionalFormatting>
  <conditionalFormatting sqref="AO175 B175:C175 E175">
    <cfRule type="expression" dxfId="92" priority="85">
      <formula>MOD(ROW(),2)=0</formula>
    </cfRule>
    <cfRule type="expression" dxfId="91" priority="86">
      <formula>MOD(COLUMN(),2)=0</formula>
    </cfRule>
  </conditionalFormatting>
  <conditionalFormatting sqref="B175">
    <cfRule type="duplicateValues" dxfId="90" priority="84"/>
  </conditionalFormatting>
  <conditionalFormatting sqref="C175">
    <cfRule type="duplicateValues" dxfId="89" priority="83"/>
  </conditionalFormatting>
  <conditionalFormatting sqref="B175">
    <cfRule type="duplicateValues" dxfId="88" priority="82"/>
  </conditionalFormatting>
  <conditionalFormatting sqref="C175">
    <cfRule type="duplicateValues" dxfId="87" priority="81"/>
  </conditionalFormatting>
  <conditionalFormatting sqref="B175">
    <cfRule type="duplicateValues" dxfId="86" priority="87"/>
  </conditionalFormatting>
  <conditionalFormatting sqref="C175">
    <cfRule type="duplicateValues" dxfId="85" priority="88"/>
  </conditionalFormatting>
  <conditionalFormatting sqref="B175">
    <cfRule type="duplicateValues" dxfId="84" priority="89"/>
  </conditionalFormatting>
  <conditionalFormatting sqref="C175">
    <cfRule type="duplicateValues" dxfId="83" priority="90"/>
  </conditionalFormatting>
  <conditionalFormatting sqref="B175">
    <cfRule type="duplicateValues" dxfId="82" priority="91"/>
  </conditionalFormatting>
  <conditionalFormatting sqref="N37">
    <cfRule type="expression" dxfId="81" priority="79">
      <formula>MOD(ROW(),2)=0</formula>
    </cfRule>
    <cfRule type="expression" dxfId="80" priority="80">
      <formula>MOD(COLUMN(),2)=0</formula>
    </cfRule>
  </conditionalFormatting>
  <conditionalFormatting sqref="N37">
    <cfRule type="expression" dxfId="79" priority="77">
      <formula>MOD(ROW(),2)=0</formula>
    </cfRule>
    <cfRule type="expression" dxfId="78" priority="78">
      <formula>MOD(COLUMN(),2)=0</formula>
    </cfRule>
  </conditionalFormatting>
  <conditionalFormatting sqref="N37">
    <cfRule type="expression" dxfId="77" priority="75">
      <formula>MOD(ROW(),2)=0</formula>
    </cfRule>
    <cfRule type="expression" dxfId="76" priority="76">
      <formula>MOD(COLUMN(),2)=0</formula>
    </cfRule>
  </conditionalFormatting>
  <conditionalFormatting sqref="N37">
    <cfRule type="expression" dxfId="75" priority="73">
      <formula>MOD(ROW(),2)=0</formula>
    </cfRule>
    <cfRule type="expression" dxfId="74" priority="74">
      <formula>MOD(COLUMN(),2)=0</formula>
    </cfRule>
  </conditionalFormatting>
  <conditionalFormatting sqref="U2">
    <cfRule type="expression" dxfId="73" priority="71">
      <formula>MOD(ROW(),2)=0</formula>
    </cfRule>
    <cfRule type="expression" dxfId="72" priority="72">
      <formula>MOD(COLUMN(),2)=0</formula>
    </cfRule>
  </conditionalFormatting>
  <conditionalFormatting sqref="U37">
    <cfRule type="expression" dxfId="71" priority="69">
      <formula>MOD(ROW(),2)=0</formula>
    </cfRule>
    <cfRule type="expression" dxfId="70" priority="70">
      <formula>MOD(COLUMN(),2)=0</formula>
    </cfRule>
  </conditionalFormatting>
  <conditionalFormatting sqref="U2">
    <cfRule type="expression" dxfId="69" priority="67">
      <formula>MOD(ROW(),2)=0</formula>
    </cfRule>
    <cfRule type="expression" dxfId="68" priority="68">
      <formula>MOD(COLUMN(),2)=0</formula>
    </cfRule>
  </conditionalFormatting>
  <conditionalFormatting sqref="U48:U51">
    <cfRule type="expression" dxfId="67" priority="65">
      <formula>MOD(ROW(),2)=0</formula>
    </cfRule>
    <cfRule type="expression" dxfId="66" priority="66">
      <formula>MOD(COLUMN(),2)=0</formula>
    </cfRule>
  </conditionalFormatting>
  <conditionalFormatting sqref="U25">
    <cfRule type="expression" dxfId="65" priority="63">
      <formula>MOD(ROW(),2)=0</formula>
    </cfRule>
    <cfRule type="expression" dxfId="64" priority="64">
      <formula>MOD(COLUMN(),2)=0</formula>
    </cfRule>
  </conditionalFormatting>
  <conditionalFormatting sqref="L4:L6">
    <cfRule type="duplicateValues" dxfId="63" priority="254"/>
  </conditionalFormatting>
  <conditionalFormatting sqref="AD2">
    <cfRule type="expression" dxfId="62" priority="61">
      <formula>MOD(ROW(),2)=0</formula>
    </cfRule>
    <cfRule type="expression" dxfId="61" priority="62">
      <formula>MOD(COLUMN(),2)=0</formula>
    </cfRule>
  </conditionalFormatting>
  <conditionalFormatting sqref="AD2">
    <cfRule type="expression" dxfId="60" priority="59">
      <formula>MOD(ROW(),2)=0</formula>
    </cfRule>
    <cfRule type="expression" dxfId="59" priority="60">
      <formula>MOD(COLUMN(),2)=0</formula>
    </cfRule>
  </conditionalFormatting>
  <conditionalFormatting sqref="AE2">
    <cfRule type="expression" dxfId="58" priority="57">
      <formula>MOD(ROW(),2)=0</formula>
    </cfRule>
    <cfRule type="expression" dxfId="57" priority="58">
      <formula>MOD(COLUMN(),2)=0</formula>
    </cfRule>
  </conditionalFormatting>
  <conditionalFormatting sqref="AE2">
    <cfRule type="expression" dxfId="56" priority="55">
      <formula>MOD(ROW(),2)=0</formula>
    </cfRule>
    <cfRule type="expression" dxfId="55" priority="56">
      <formula>MOD(COLUMN(),2)=0</formula>
    </cfRule>
  </conditionalFormatting>
  <conditionalFormatting sqref="B190:B294">
    <cfRule type="duplicateValues" dxfId="54" priority="255"/>
  </conditionalFormatting>
  <conditionalFormatting sqref="C190:C294">
    <cfRule type="duplicateValues" dxfId="53" priority="256"/>
  </conditionalFormatting>
  <conditionalFormatting sqref="B176:B189 B42:B58 B60:B68 B142 B145:B174 B70:B140">
    <cfRule type="duplicateValues" dxfId="52" priority="257"/>
  </conditionalFormatting>
  <conditionalFormatting sqref="C176:C189 C42:C58 C60:C68 C142 C145:C174 C70:C140">
    <cfRule type="duplicateValues" dxfId="51" priority="258"/>
  </conditionalFormatting>
  <conditionalFormatting sqref="B176:B189 B3:B24 B42:B58 B60:B68 B142:B174 B26:B40 B70:B140">
    <cfRule type="duplicateValues" dxfId="50" priority="259"/>
  </conditionalFormatting>
  <conditionalFormatting sqref="C176:C189 C3:C24 C26:C40 C42:C58 C60:C68 C142:C174 C70:C140">
    <cfRule type="duplicateValues" dxfId="49" priority="260"/>
  </conditionalFormatting>
  <conditionalFormatting sqref="B176:B189 B1:B24 B42:B58 B60:B68 B142:B174 B26:B40 B70:B140">
    <cfRule type="duplicateValues" dxfId="48" priority="261"/>
  </conditionalFormatting>
  <conditionalFormatting sqref="D2">
    <cfRule type="expression" dxfId="47" priority="53">
      <formula>MOD(ROW(),2)=0</formula>
    </cfRule>
    <cfRule type="expression" dxfId="46" priority="54">
      <formula>MOD(COLUMN(),2)=0</formula>
    </cfRule>
  </conditionalFormatting>
  <conditionalFormatting sqref="D4:D7">
    <cfRule type="expression" dxfId="45" priority="51">
      <formula>MOD(ROW(),2)=0</formula>
    </cfRule>
    <cfRule type="expression" dxfId="44" priority="52">
      <formula>MOD(COLUMN(),2)=0</formula>
    </cfRule>
  </conditionalFormatting>
  <conditionalFormatting sqref="B41">
    <cfRule type="expression" dxfId="43" priority="48">
      <formula>MOD(ROW(),2)=0</formula>
    </cfRule>
    <cfRule type="expression" dxfId="42" priority="49">
      <formula>MOD(COLUMN(),2)=0</formula>
    </cfRule>
  </conditionalFormatting>
  <conditionalFormatting sqref="B41">
    <cfRule type="duplicateValues" dxfId="41" priority="47"/>
  </conditionalFormatting>
  <conditionalFormatting sqref="B41">
    <cfRule type="duplicateValues" dxfId="40" priority="50"/>
  </conditionalFormatting>
  <conditionalFormatting sqref="B41">
    <cfRule type="duplicateValues" dxfId="39" priority="43"/>
    <cfRule type="duplicateValues" dxfId="38" priority="44"/>
    <cfRule type="duplicateValues" dxfId="37" priority="45"/>
    <cfRule type="duplicateValues" dxfId="36" priority="46"/>
  </conditionalFormatting>
  <conditionalFormatting sqref="AP18">
    <cfRule type="expression" dxfId="35" priority="41">
      <formula>MOD(ROW(),2)=0</formula>
    </cfRule>
    <cfRule type="expression" dxfId="34" priority="42">
      <formula>MOD(COLUMN(),2)=0</formula>
    </cfRule>
  </conditionalFormatting>
  <conditionalFormatting sqref="V2">
    <cfRule type="expression" dxfId="33" priority="39">
      <formula>MOD(ROW(),2)=0</formula>
    </cfRule>
    <cfRule type="expression" dxfId="32" priority="40">
      <formula>MOD(COLUMN(),2)=0</formula>
    </cfRule>
  </conditionalFormatting>
  <conditionalFormatting sqref="V2">
    <cfRule type="expression" dxfId="31" priority="37">
      <formula>MOD(ROW(),2)=0</formula>
    </cfRule>
    <cfRule type="expression" dxfId="30" priority="38">
      <formula>MOD(COLUMN(),2)=0</formula>
    </cfRule>
  </conditionalFormatting>
  <conditionalFormatting sqref="AQ17">
    <cfRule type="expression" dxfId="29" priority="33">
      <formula>MOD(ROW(),2)=0</formula>
    </cfRule>
    <cfRule type="expression" dxfId="28" priority="34">
      <formula>MOD(COLUMN(),2)=0</formula>
    </cfRule>
  </conditionalFormatting>
  <conditionalFormatting sqref="AQ17">
    <cfRule type="duplicateValues" dxfId="27" priority="32"/>
  </conditionalFormatting>
  <conditionalFormatting sqref="AQ17">
    <cfRule type="duplicateValues" dxfId="26" priority="35"/>
  </conditionalFormatting>
  <conditionalFormatting sqref="AQ17">
    <cfRule type="duplicateValues" dxfId="25" priority="36"/>
  </conditionalFormatting>
  <conditionalFormatting sqref="I10:J10 N10">
    <cfRule type="expression" dxfId="24" priority="30">
      <formula>MOD(ROW(),2)=0</formula>
    </cfRule>
    <cfRule type="expression" dxfId="23" priority="31">
      <formula>MOD(COLUMN(),2)=0</formula>
    </cfRule>
  </conditionalFormatting>
  <conditionalFormatting sqref="K10:M10">
    <cfRule type="expression" dxfId="22" priority="28">
      <formula>MOD(ROW(),2)=0</formula>
    </cfRule>
    <cfRule type="expression" dxfId="21" priority="29">
      <formula>MOD(COLUMN(),2)=0</formula>
    </cfRule>
  </conditionalFormatting>
  <conditionalFormatting sqref="K10">
    <cfRule type="duplicateValues" dxfId="20" priority="27"/>
  </conditionalFormatting>
  <conditionalFormatting sqref="O10:R10">
    <cfRule type="expression" dxfId="19" priority="25">
      <formula>MOD(ROW(),2)=0</formula>
    </cfRule>
    <cfRule type="expression" dxfId="18" priority="26">
      <formula>MOD(COLUMN(),2)=0</formula>
    </cfRule>
  </conditionalFormatting>
  <conditionalFormatting sqref="K38:Q38">
    <cfRule type="expression" dxfId="17" priority="23">
      <formula>MOD(ROW(),2)=0</formula>
    </cfRule>
    <cfRule type="expression" dxfId="16" priority="24">
      <formula>MOD(COLUMN(),2)=0</formula>
    </cfRule>
  </conditionalFormatting>
  <conditionalFormatting sqref="K38">
    <cfRule type="duplicateValues" dxfId="15" priority="22"/>
  </conditionalFormatting>
  <conditionalFormatting sqref="K152:R152">
    <cfRule type="expression" dxfId="14" priority="20">
      <formula>MOD(ROW(),2)=0</formula>
    </cfRule>
    <cfRule type="expression" dxfId="13" priority="21">
      <formula>MOD(COLUMN(),2)=0</formula>
    </cfRule>
  </conditionalFormatting>
  <conditionalFormatting sqref="K160:S160">
    <cfRule type="expression" dxfId="12" priority="18">
      <formula>MOD(ROW(),2)=0</formula>
    </cfRule>
    <cfRule type="expression" dxfId="11" priority="19">
      <formula>MOD(COLUMN(),2)=0</formula>
    </cfRule>
  </conditionalFormatting>
  <conditionalFormatting sqref="AC3:AC243">
    <cfRule type="expression" dxfId="10" priority="16">
      <formula>MOD(ROW(),2)=0</formula>
    </cfRule>
    <cfRule type="expression" dxfId="9" priority="17">
      <formula>MOD(COLUMN(),2)=0</formula>
    </cfRule>
  </conditionalFormatting>
  <conditionalFormatting sqref="AC2">
    <cfRule type="expression" dxfId="8" priority="14">
      <formula>MOD(ROW(),2)=0</formula>
    </cfRule>
    <cfRule type="expression" dxfId="7" priority="15">
      <formula>MOD(COLUMN(),2)=0</formula>
    </cfRule>
  </conditionalFormatting>
  <conditionalFormatting sqref="AC4:AC7">
    <cfRule type="expression" dxfId="6" priority="12">
      <formula>MOD(ROW(),2)=0</formula>
    </cfRule>
    <cfRule type="expression" dxfId="5" priority="13">
      <formula>MOD(COLUMN(),2)=0</formula>
    </cfRule>
  </conditionalFormatting>
  <conditionalFormatting sqref="AQ3">
    <cfRule type="expression" dxfId="4" priority="2">
      <formula>MOD(ROW(),2)=0</formula>
    </cfRule>
    <cfRule type="expression" dxfId="3" priority="3">
      <formula>MOD(COLUMN(),2)=0</formula>
    </cfRule>
  </conditionalFormatting>
  <conditionalFormatting sqref="AQ3">
    <cfRule type="duplicateValues" dxfId="2" priority="1"/>
  </conditionalFormatting>
  <conditionalFormatting sqref="AQ3">
    <cfRule type="duplicateValues" dxfId="1" priority="4"/>
  </conditionalFormatting>
  <conditionalFormatting sqref="AQ3">
    <cfRule type="duplicateValues" dxfId="0" priority="5"/>
  </conditionalFormatting>
  <pageMargins left="0.34" right="0.34" top="0.3" bottom="0.22" header="0.22" footer="0.17"/>
  <pageSetup paperSize="9" scale="47" fitToHeight="4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55</xdr:col>
                <xdr:colOff>190500</xdr:colOff>
                <xdr:row>9</xdr:row>
                <xdr:rowOff>0</xdr:rowOff>
              </from>
              <to>
                <xdr:col>56</xdr:col>
                <xdr:colOff>76200</xdr:colOff>
                <xdr:row>9</xdr:row>
                <xdr:rowOff>228600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5" r:id="rId6" name="Control 1">
          <controlPr defaultSize="0" r:id="rId7">
            <anchor moveWithCells="1">
              <from>
                <xdr:col>55</xdr:col>
                <xdr:colOff>190500</xdr:colOff>
                <xdr:row>8</xdr:row>
                <xdr:rowOff>0</xdr:rowOff>
              </from>
              <to>
                <xdr:col>56</xdr:col>
                <xdr:colOff>76200</xdr:colOff>
                <xdr:row>8</xdr:row>
                <xdr:rowOff>228600</xdr:rowOff>
              </to>
            </anchor>
          </controlPr>
        </control>
      </mc:Choice>
      <mc:Fallback>
        <control shapeId="1025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1402_07_ST</vt:lpstr>
      <vt:lpstr>'1402_07_ST'!Print_Area</vt:lpstr>
      <vt:lpstr>'1402_07_ST'!Print_Titles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</dc:creator>
  <cp:lastModifiedBy>Ami</cp:lastModifiedBy>
  <dcterms:created xsi:type="dcterms:W3CDTF">2024-02-06T16:35:50Z</dcterms:created>
  <dcterms:modified xsi:type="dcterms:W3CDTF">2024-02-06T16:45:23Z</dcterms:modified>
</cp:coreProperties>
</file>