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i\Desktop\"/>
    </mc:Choice>
  </mc:AlternateContent>
  <workbookProtection workbookAlgorithmName="SHA-512" workbookHashValue="q+BQLRRnv7mE2AS7nOYHW8BsOMd0/zlBwcvEQbSIaLQVIfuST/BS1iOB5dqxL4QoOt5UcA5N71F3u1JN+L9RXw==" workbookSaltValue="/3xZtpPbMCMKuEdEJeDcHA==" workbookSpinCount="100000" lockStructure="1"/>
  <bookViews>
    <workbookView xWindow="0" yWindow="0" windowWidth="20490" windowHeight="7620"/>
  </bookViews>
  <sheets>
    <sheet name="1402_07_Rayan" sheetId="1" r:id="rId1"/>
  </sheets>
  <definedNames>
    <definedName name="_xlnm.Print_Area" localSheetId="0">'1402_07_Rayan'!$A$1:$W$40</definedName>
    <definedName name="_xlnm.Print_Titles" localSheetId="0">'1402_07_Rayan'!$1:$2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52" i="1" l="1"/>
  <c r="AL52" i="1"/>
  <c r="AH52" i="1"/>
  <c r="AJ52" i="1" s="1"/>
  <c r="AG52" i="1"/>
  <c r="AM51" i="1"/>
  <c r="AL51" i="1"/>
  <c r="AH51" i="1"/>
  <c r="AJ51" i="1" s="1"/>
  <c r="AG51" i="1"/>
  <c r="AM50" i="1"/>
  <c r="AL50" i="1"/>
  <c r="AJ50" i="1"/>
  <c r="AH50" i="1"/>
  <c r="AG50" i="1"/>
  <c r="AM49" i="1"/>
  <c r="AL49" i="1"/>
  <c r="AH49" i="1"/>
  <c r="AJ49" i="1" s="1"/>
  <c r="AG49" i="1"/>
  <c r="AH48" i="1"/>
  <c r="AJ48" i="1" s="1"/>
  <c r="AG48" i="1"/>
  <c r="AH47" i="1"/>
  <c r="AJ47" i="1" s="1"/>
  <c r="AG47" i="1"/>
  <c r="AJ46" i="1"/>
  <c r="AH46" i="1"/>
  <c r="AG46" i="1"/>
  <c r="AH45" i="1"/>
  <c r="AJ45" i="1" s="1"/>
  <c r="AG45" i="1"/>
  <c r="AH44" i="1"/>
  <c r="AJ44" i="1" s="1"/>
  <c r="AG44" i="1"/>
  <c r="AH43" i="1"/>
  <c r="AJ43" i="1" s="1"/>
  <c r="AG43" i="1"/>
  <c r="AJ42" i="1"/>
  <c r="AH42" i="1"/>
  <c r="AG42" i="1"/>
  <c r="AH41" i="1"/>
  <c r="AJ41" i="1" s="1"/>
  <c r="AG41" i="1"/>
  <c r="AH40" i="1"/>
  <c r="AJ40" i="1" s="1"/>
  <c r="AG40" i="1"/>
  <c r="AH39" i="1"/>
  <c r="AJ39" i="1" s="1"/>
  <c r="AG39" i="1"/>
  <c r="AJ38" i="1"/>
  <c r="AH38" i="1"/>
  <c r="AG38" i="1"/>
  <c r="AH37" i="1"/>
  <c r="AJ37" i="1" s="1"/>
  <c r="AG37" i="1"/>
  <c r="AO13" i="1"/>
  <c r="AO12" i="1"/>
  <c r="AO11" i="1"/>
  <c r="AO8" i="1"/>
  <c r="AO10" i="1" s="1"/>
  <c r="AO7" i="1"/>
  <c r="AO9" i="1" s="1"/>
  <c r="AO4" i="1"/>
  <c r="AO14" i="1" l="1"/>
  <c r="AO5" i="1" s="1"/>
</calcChain>
</file>

<file path=xl/sharedStrings.xml><?xml version="1.0" encoding="utf-8"?>
<sst xmlns="http://schemas.openxmlformats.org/spreadsheetml/2006/main" count="379" uniqueCount="154">
  <si>
    <t>03_15301745_137</t>
  </si>
  <si>
    <t>رديف</t>
  </si>
  <si>
    <t>شماره دانشجو</t>
  </si>
  <si>
    <t>نام خانوادگی</t>
  </si>
  <si>
    <t>پایان ترم</t>
  </si>
  <si>
    <t>02-07-25</t>
  </si>
  <si>
    <t>02-08-02</t>
  </si>
  <si>
    <t>02-08-09</t>
  </si>
  <si>
    <t>02-08-16</t>
  </si>
  <si>
    <t>02-08-23</t>
  </si>
  <si>
    <t>02-08-30</t>
  </si>
  <si>
    <t>02-09-07</t>
  </si>
  <si>
    <t>02-09-14</t>
  </si>
  <si>
    <t>02-09-21_Q</t>
  </si>
  <si>
    <t>02-10-04</t>
  </si>
  <si>
    <t>t-0209-04</t>
  </si>
  <si>
    <t>t_020819</t>
  </si>
  <si>
    <t>t1</t>
  </si>
  <si>
    <t>t2</t>
  </si>
  <si>
    <t>پروژه</t>
  </si>
  <si>
    <t>حضور فعال2</t>
  </si>
  <si>
    <t>تکلیف2</t>
  </si>
  <si>
    <t>پروژه2</t>
  </si>
  <si>
    <t>میانترم4</t>
  </si>
  <si>
    <t>پایانترم10</t>
  </si>
  <si>
    <t>fin</t>
  </si>
  <si>
    <t>Final</t>
  </si>
  <si>
    <t>MianTerm (st_stg)</t>
  </si>
  <si>
    <t>جزئیات نمره  کاربرد کامپیوتر در تعلیم و تربیت</t>
  </si>
  <si>
    <t>اگر ازکامپيوتر استفاده ميکنيد با انتخاب فعال سازي  ويرايش در کادر مخصوص شماره دانشجويي وارد کنيد و اگر از گوشي استفاده ميکنيد در کادر مربوطه دبل کليک کنيد تا حالت  ويرايش ظاهر شود تا بتوانيد شماره دانشجويي وارد کنيد 
Enable Editting</t>
  </si>
  <si>
    <t>کد شناسائی</t>
  </si>
  <si>
    <t>نام</t>
  </si>
  <si>
    <t>تکلیف: آزمون پایان ترم (حقیقی)</t>
  </si>
  <si>
    <t>تکلیف: تکلیف با مهلت ارسال تا 11 آبان (حقیقی)</t>
  </si>
  <si>
    <t>تکلیف: تکلیف سوم مرتبط با جلسه کلاس 9 آبان با مهلت ارسال تا 13 آبان (حقیقی)</t>
  </si>
  <si>
    <t>تکلیف: تکلیفهای قبلی برای دانشجویانی که تا کنون نتوانستند جواب ارسال کنند با مهلت تا 19آبان (حقیقی)</t>
  </si>
  <si>
    <t>تکلیف: تکلیف مربوط به کلاس 30 آبان با مهلت ارسال تا 4 آذر (حقیقی)</t>
  </si>
  <si>
    <t>جمع کل (حقیقی)</t>
  </si>
  <si>
    <t>اراني زينت</t>
  </si>
  <si>
    <t>Sign2</t>
  </si>
  <si>
    <t>5+</t>
  </si>
  <si>
    <t>-</t>
  </si>
  <si>
    <t>لطفا شماره دانشجويي در کادر روبرو وارد کنيد</t>
  </si>
  <si>
    <t>جمله N/A#  يعني شماره دانشجويي
 غلط وارد کرده ايد</t>
  </si>
  <si>
    <t>محدثه</t>
  </si>
  <si>
    <t>آهمند</t>
  </si>
  <si>
    <t>اسفندياري حديثه</t>
  </si>
  <si>
    <t>E</t>
  </si>
  <si>
    <t>نام و نام خانوادگي</t>
  </si>
  <si>
    <t>زينت</t>
  </si>
  <si>
    <t>اراني</t>
  </si>
  <si>
    <t>اسلوب عرفان</t>
  </si>
  <si>
    <t>Sign</t>
  </si>
  <si>
    <r>
      <t xml:space="preserve">نمره </t>
    </r>
    <r>
      <rPr>
        <b/>
        <sz val="18"/>
        <color theme="1"/>
        <rFont val="B Yagut"/>
        <charset val="178"/>
      </rPr>
      <t xml:space="preserve">آمار </t>
    </r>
    <r>
      <rPr>
        <b/>
        <sz val="11"/>
        <color theme="1"/>
        <rFont val="B Yagut"/>
        <charset val="178"/>
      </rPr>
      <t>دانشجو  با پایانترم حاصل جمع تمام اثرها = جمعا از 10 نمره</t>
    </r>
  </si>
  <si>
    <t>نمره نهايي هنگام درج در سامانه دانشگاه حداکثر نيم نمره بسمت بالا گرد ميشود</t>
  </si>
  <si>
    <t>حديثه</t>
  </si>
  <si>
    <t>اسفندياري</t>
  </si>
  <si>
    <t>آهمند محدثه</t>
  </si>
  <si>
    <t>عرفان</t>
  </si>
  <si>
    <t>اسلوب</t>
  </si>
  <si>
    <t>باجلان فاطمه</t>
  </si>
  <si>
    <t>تکلیف در edu ارسال شده</t>
  </si>
  <si>
    <t xml:space="preserve">نمره امتحان کتبي ميانترم از 20 نمره </t>
  </si>
  <si>
    <t>نمره نهايي  =  تکليف دو نمره  +  فعاليت سرکلاس دو + اثر ميانترم 4+پروژه دو نمره +اثر پايانترم 10= جمعا 20</t>
  </si>
  <si>
    <t>فاطمه</t>
  </si>
  <si>
    <t>باجلان</t>
  </si>
  <si>
    <t>بستانيان محدثه</t>
  </si>
  <si>
    <t>5=</t>
  </si>
  <si>
    <t xml:space="preserve">نمره امتحان کتبي پايانترم از  20  نمره </t>
  </si>
  <si>
    <t>بستانيان</t>
  </si>
  <si>
    <t>بمونعلي زاده نازنين</t>
  </si>
  <si>
    <t>اثر میانترم از 4 نمره = میانترم ضرب در 4 تقسیم به 20</t>
  </si>
  <si>
    <t>نازنين</t>
  </si>
  <si>
    <t>بمونعلي زاده</t>
  </si>
  <si>
    <t>بهمئي يلدا</t>
  </si>
  <si>
    <t>اثر پایانترم از 10 نمره=  پایانترم ضرب 10 تقسیم 20</t>
  </si>
  <si>
    <t>کلمه VALUE#  یعنی در يک امتحان شرکت نکرديد</t>
  </si>
  <si>
    <t>يلدا</t>
  </si>
  <si>
    <t>بهمئي</t>
  </si>
  <si>
    <t>بيضاوي مرواريد</t>
  </si>
  <si>
    <t>sign</t>
  </si>
  <si>
    <t>اثر حضور فعال سرکلاس از  دو نمره</t>
  </si>
  <si>
    <t>مرواريد</t>
  </si>
  <si>
    <t>بيضاوي</t>
  </si>
  <si>
    <t>پيما فاطمه</t>
  </si>
  <si>
    <t>sign2</t>
  </si>
  <si>
    <t>5++</t>
  </si>
  <si>
    <t>اثر حل تکاليف  از  دو نمره</t>
  </si>
  <si>
    <t>تابع بردبار</t>
  </si>
  <si>
    <t>تابع بردبار يلدا</t>
  </si>
  <si>
    <t>اثر پروژه (تکالیف حضوری) از 2 نمره</t>
  </si>
  <si>
    <t>سارا</t>
  </si>
  <si>
    <t>تعجب</t>
  </si>
  <si>
    <t>تعجب سارا</t>
  </si>
  <si>
    <t>T</t>
  </si>
  <si>
    <t>جمع اثرها درس آمار</t>
  </si>
  <si>
    <t>خليلي</t>
  </si>
  <si>
    <t>چشم پيش آيدا</t>
  </si>
  <si>
    <t>اطهر</t>
  </si>
  <si>
    <t>ديمي</t>
  </si>
  <si>
    <t>خليلي فاطمه</t>
  </si>
  <si>
    <t>فائزه</t>
  </si>
  <si>
    <t>رئيسي</t>
  </si>
  <si>
    <t>ديمي اطهر</t>
  </si>
  <si>
    <t>الميرا</t>
  </si>
  <si>
    <t>رضائي</t>
  </si>
  <si>
    <t>رضائي الميرا</t>
  </si>
  <si>
    <t>زليخا</t>
  </si>
  <si>
    <t>رضائي زليخا</t>
  </si>
  <si>
    <t>زينب</t>
  </si>
  <si>
    <t>رنجبر</t>
  </si>
  <si>
    <t>رنجبر زينب</t>
  </si>
  <si>
    <t>نرگس</t>
  </si>
  <si>
    <t>رهبرنژاد</t>
  </si>
  <si>
    <t>رهبرنژاد نرگس</t>
  </si>
  <si>
    <t>شيوا</t>
  </si>
  <si>
    <t>شجاعي</t>
  </si>
  <si>
    <t>رئيسي فائزه</t>
  </si>
  <si>
    <t>ياسمن</t>
  </si>
  <si>
    <t>شناسا</t>
  </si>
  <si>
    <t>شجاعي شيوا</t>
  </si>
  <si>
    <t>حديث</t>
  </si>
  <si>
    <t>صبوري فر</t>
  </si>
  <si>
    <t>شناسا ياسمن</t>
  </si>
  <si>
    <t>نجمه</t>
  </si>
  <si>
    <t>فلامرزي</t>
  </si>
  <si>
    <t>صبوري فر حديث</t>
  </si>
  <si>
    <t>D</t>
  </si>
  <si>
    <t>زهرا</t>
  </si>
  <si>
    <t>مزارعي</t>
  </si>
  <si>
    <t>فلامرزي نجمه</t>
  </si>
  <si>
    <t>منتهايي شيرازي</t>
  </si>
  <si>
    <t>کارامد نسرين</t>
  </si>
  <si>
    <t>نرجس</t>
  </si>
  <si>
    <t>نصيري</t>
  </si>
  <si>
    <t>کشاورزي فاطمه</t>
  </si>
  <si>
    <t>پريا</t>
  </si>
  <si>
    <t>نگهداري</t>
  </si>
  <si>
    <t>مزارعي زهرا</t>
  </si>
  <si>
    <t>خديجه</t>
  </si>
  <si>
    <t>يزدان پناه</t>
  </si>
  <si>
    <t>منتهايي شيرازي فاطمه</t>
  </si>
  <si>
    <t>پيما</t>
  </si>
  <si>
    <t>نصيري نرجس</t>
  </si>
  <si>
    <t>5-</t>
  </si>
  <si>
    <t>آيدا</t>
  </si>
  <si>
    <t>چشم پيش</t>
  </si>
  <si>
    <t>نگهداري پريا</t>
  </si>
  <si>
    <t>نسرين</t>
  </si>
  <si>
    <t>کارامد</t>
  </si>
  <si>
    <t>يزدان پناه خديجه</t>
  </si>
  <si>
    <t>کشاورزی</t>
  </si>
  <si>
    <t>صدیق ام</t>
  </si>
  <si>
    <r>
      <t>ليست  دانشجویان دانشگاه __ زند __ درس ___</t>
    </r>
    <r>
      <rPr>
        <b/>
        <sz val="1"/>
        <color indexed="8"/>
        <rFont val="B Davat"/>
      </rPr>
      <t xml:space="preserve">کاربرد رایانه در تعلیم و تربیت </t>
    </r>
    <r>
      <rPr>
        <b/>
        <sz val="1"/>
        <color indexed="8"/>
        <rFont val="B Davat"/>
        <charset val="178"/>
      </rPr>
      <t>__</t>
    </r>
    <r>
      <rPr>
        <b/>
        <sz val="1"/>
        <color indexed="8"/>
        <rFont val="B Titr"/>
        <charset val="178"/>
      </rPr>
      <t xml:space="preserve">    روز _سه شنبه_18:30تا 20:00 </t>
    </r>
    <r>
      <rPr>
        <b/>
        <sz val="1"/>
        <color indexed="8"/>
        <rFont val="B Davat"/>
        <charset val="178"/>
      </rPr>
      <t>مقطع کارشناسي پاییز1402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</si>
</sst>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3000401]0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b/>
      <sz val="12"/>
      <color theme="1"/>
      <name val="B Yagut"/>
      <charset val="178"/>
    </font>
    <font>
      <sz val="10"/>
      <name val="Arial"/>
      <family val="2"/>
    </font>
    <font>
      <sz val="10"/>
      <color indexed="8"/>
      <name val="B Yagut"/>
      <charset val="178"/>
    </font>
    <font>
      <sz val="11"/>
      <color rgb="FF000000"/>
      <name val="Titr"/>
    </font>
    <font>
      <sz val="9"/>
      <color rgb="FF000000"/>
      <name val="Times New Roman"/>
      <family val="1"/>
    </font>
    <font>
      <b/>
      <sz val="10"/>
      <color theme="1"/>
      <name val="B Yagut"/>
      <charset val="178"/>
    </font>
    <font>
      <b/>
      <sz val="12"/>
      <color rgb="FF000000"/>
      <name val="B Yagut"/>
      <charset val="178"/>
    </font>
    <font>
      <b/>
      <sz val="10"/>
      <color theme="1"/>
      <name val="B Traffic"/>
      <charset val="178"/>
    </font>
    <font>
      <b/>
      <sz val="11"/>
      <color theme="1"/>
      <name val="B Yagut"/>
      <charset val="178"/>
    </font>
    <font>
      <b/>
      <sz val="18"/>
      <color theme="1"/>
      <name val="B Yagut"/>
      <charset val="178"/>
    </font>
    <font>
      <b/>
      <sz val="22"/>
      <color theme="1"/>
      <name val="B Traffic"/>
      <charset val="178"/>
    </font>
    <font>
      <sz val="9"/>
      <color rgb="FF000000"/>
      <name val="B Yagut"/>
      <charset val="178"/>
    </font>
    <font>
      <sz val="16"/>
      <color theme="1"/>
      <name val="B Traffic"/>
      <charset val="178"/>
    </font>
    <font>
      <b/>
      <sz val="9"/>
      <color theme="1"/>
      <name val="B Yagut"/>
      <charset val="178"/>
    </font>
    <font>
      <sz val="9"/>
      <color theme="1"/>
      <name val="B Koodak"/>
      <charset val="178"/>
    </font>
    <font>
      <sz val="11"/>
      <color theme="1"/>
      <name val="B Yagut"/>
      <charset val="178"/>
    </font>
    <font>
      <b/>
      <sz val="10"/>
      <color theme="1"/>
      <name val="Tahoma"/>
      <family val="2"/>
    </font>
    <font>
      <sz val="14"/>
      <color rgb="FF000000"/>
      <name val="Times New Roman"/>
      <family val="1"/>
    </font>
    <font>
      <b/>
      <sz val="12"/>
      <color rgb="FF000000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"/>
      <color indexed="8"/>
      <name val="B Davat"/>
      <charset val="178"/>
    </font>
    <font>
      <b/>
      <sz val="1"/>
      <color indexed="8"/>
      <name val="B Davat"/>
    </font>
    <font>
      <b/>
      <sz val="1"/>
      <color indexed="8"/>
      <name val="B Titr"/>
      <charset val="178"/>
    </font>
    <font>
      <sz val="1"/>
      <color indexed="8"/>
      <name val="B Davat"/>
      <charset val="178"/>
    </font>
    <font>
      <sz val="1"/>
      <color theme="1"/>
      <name val="Calibri"/>
      <family val="2"/>
      <charset val="178"/>
      <scheme val="minor"/>
    </font>
    <font>
      <sz val="1"/>
      <color indexed="8"/>
      <name val="B Homa"/>
      <charset val="178"/>
    </font>
    <font>
      <sz val="1"/>
      <color rgb="FF000000"/>
      <name val="Times New Roman"/>
      <family val="1"/>
    </font>
    <font>
      <sz val="1"/>
      <color rgb="FF000000"/>
      <name val="B Titr"/>
      <charset val="178"/>
    </font>
    <font>
      <b/>
      <sz val="1"/>
      <color rgb="FF000000"/>
      <name val="Arial Black"/>
      <family val="2"/>
    </font>
    <font>
      <b/>
      <sz val="1"/>
      <color indexed="8"/>
      <name val="Arial Black"/>
      <family val="2"/>
    </font>
    <font>
      <b/>
      <sz val="1"/>
      <color rgb="FF000000"/>
      <name val="B Mitra"/>
      <charset val="178"/>
    </font>
    <font>
      <sz val="1"/>
      <color indexed="8"/>
      <name val="B Koodak"/>
      <charset val="178"/>
    </font>
    <font>
      <sz val="1"/>
      <color theme="1"/>
      <name val="Calibri"/>
      <family val="2"/>
      <scheme val="minor"/>
    </font>
    <font>
      <b/>
      <sz val="1"/>
      <color theme="1"/>
      <name val="Calibri"/>
      <family val="2"/>
      <scheme val="minor"/>
    </font>
    <font>
      <sz val="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0" fontId="7" fillId="0" borderId="0"/>
  </cellStyleXfs>
  <cellXfs count="111">
    <xf numFmtId="0" fontId="0" fillId="0" borderId="0" xfId="0"/>
    <xf numFmtId="0" fontId="3" fillId="0" borderId="0" xfId="2" applyFont="1" applyFill="1" applyAlignment="1" applyProtection="1">
      <alignment vertical="center" wrapText="1"/>
      <protection hidden="1"/>
    </xf>
    <xf numFmtId="0" fontId="1" fillId="0" borderId="0" xfId="2" applyProtection="1"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6" fillId="0" borderId="8" xfId="3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9" xfId="3" applyNumberFormat="1" applyFont="1" applyFill="1" applyBorder="1" applyAlignment="1" applyProtection="1">
      <alignment horizontal="center" vertical="center" wrapText="1" readingOrder="1"/>
      <protection hidden="1"/>
    </xf>
    <xf numFmtId="0" fontId="9" fillId="0" borderId="14" xfId="1" applyFont="1" applyFill="1" applyBorder="1" applyAlignment="1" applyProtection="1">
      <alignment horizontal="center" vertical="center" wrapText="1"/>
      <protection hidden="1"/>
    </xf>
    <xf numFmtId="0" fontId="9" fillId="3" borderId="10" xfId="1" applyFont="1" applyFill="1" applyBorder="1" applyAlignment="1" applyProtection="1">
      <alignment horizontal="center" vertical="center" wrapText="1"/>
      <protection hidden="1"/>
    </xf>
    <xf numFmtId="0" fontId="9" fillId="3" borderId="15" xfId="1" applyFont="1" applyFill="1" applyBorder="1" applyAlignment="1" applyProtection="1">
      <alignment horizontal="center" vertical="center"/>
      <protection hidden="1"/>
    </xf>
    <xf numFmtId="12" fontId="10" fillId="0" borderId="14" xfId="4" applyNumberFormat="1" applyFont="1" applyFill="1" applyBorder="1" applyAlignment="1" applyProtection="1">
      <alignment horizontal="center" vertical="center"/>
      <protection hidden="1"/>
    </xf>
    <xf numFmtId="0" fontId="11" fillId="0" borderId="10" xfId="1" applyFont="1" applyFill="1" applyBorder="1" applyAlignment="1" applyProtection="1">
      <alignment horizontal="right" vertical="center" wrapText="1"/>
      <protection hidden="1"/>
    </xf>
    <xf numFmtId="0" fontId="9" fillId="3" borderId="10" xfId="1" applyFont="1" applyFill="1" applyBorder="1" applyAlignment="1" applyProtection="1">
      <alignment horizontal="center" vertical="center"/>
      <protection hidden="1"/>
    </xf>
    <xf numFmtId="0" fontId="12" fillId="0" borderId="14" xfId="1" applyFont="1" applyFill="1" applyBorder="1" applyAlignment="1" applyProtection="1">
      <alignment horizontal="center" vertical="center" wrapText="1"/>
      <protection hidden="1"/>
    </xf>
    <xf numFmtId="2" fontId="14" fillId="3" borderId="10" xfId="1" applyNumberFormat="1" applyFont="1" applyFill="1" applyBorder="1" applyAlignment="1" applyProtection="1">
      <alignment horizontal="center" vertical="center"/>
      <protection hidden="1"/>
    </xf>
    <xf numFmtId="0" fontId="9" fillId="3" borderId="15" xfId="1" applyFont="1" applyFill="1" applyBorder="1" applyAlignment="1" applyProtection="1">
      <alignment horizontal="center" vertical="center" wrapText="1"/>
      <protection hidden="1"/>
    </xf>
    <xf numFmtId="49" fontId="15" fillId="0" borderId="14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10" xfId="1" applyNumberFormat="1" applyFont="1" applyFill="1" applyBorder="1" applyAlignment="1" applyProtection="1">
      <alignment vertical="center" wrapText="1"/>
      <protection hidden="1"/>
    </xf>
    <xf numFmtId="0" fontId="17" fillId="3" borderId="10" xfId="1" applyFont="1" applyFill="1" applyBorder="1" applyAlignment="1" applyProtection="1">
      <alignment horizontal="center" vertical="center" wrapText="1"/>
      <protection hidden="1"/>
    </xf>
    <xf numFmtId="0" fontId="17" fillId="3" borderId="15" xfId="1" applyFont="1" applyFill="1" applyBorder="1" applyAlignment="1" applyProtection="1">
      <alignment horizontal="center" vertical="center" wrapText="1"/>
      <protection hidden="1"/>
    </xf>
    <xf numFmtId="49" fontId="15" fillId="3" borderId="14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10" xfId="1" applyNumberFormat="1" applyFont="1" applyFill="1" applyBorder="1" applyAlignment="1" applyProtection="1">
      <alignment vertical="center" wrapText="1"/>
      <protection hidden="1"/>
    </xf>
    <xf numFmtId="0" fontId="18" fillId="0" borderId="14" xfId="2" applyFont="1" applyFill="1" applyBorder="1" applyAlignment="1" applyProtection="1">
      <alignment horizontal="center" vertical="center" wrapText="1"/>
      <protection hidden="1"/>
    </xf>
    <xf numFmtId="164" fontId="19" fillId="0" borderId="10" xfId="1" applyNumberFormat="1" applyFont="1" applyFill="1" applyBorder="1" applyAlignment="1" applyProtection="1">
      <alignment vertical="center" wrapText="1"/>
      <protection hidden="1"/>
    </xf>
    <xf numFmtId="0" fontId="19" fillId="0" borderId="15" xfId="1" applyFont="1" applyFill="1" applyBorder="1" applyAlignment="1" applyProtection="1">
      <alignment vertical="center" wrapText="1"/>
      <protection hidden="1"/>
    </xf>
    <xf numFmtId="49" fontId="15" fillId="0" borderId="16" xfId="1" applyNumberFormat="1" applyFont="1" applyFill="1" applyBorder="1" applyAlignment="1" applyProtection="1">
      <alignment horizontal="center" vertical="center" wrapText="1"/>
      <protection hidden="1"/>
    </xf>
    <xf numFmtId="2" fontId="16" fillId="0" borderId="17" xfId="1" applyNumberFormat="1" applyFont="1" applyFill="1" applyBorder="1" applyAlignment="1" applyProtection="1">
      <alignment vertical="center" wrapText="1"/>
      <protection hidden="1"/>
    </xf>
    <xf numFmtId="164" fontId="19" fillId="0" borderId="17" xfId="1" applyNumberFormat="1" applyFont="1" applyFill="1" applyBorder="1" applyAlignment="1" applyProtection="1">
      <alignment vertical="center" wrapText="1"/>
      <protection hidden="1"/>
    </xf>
    <xf numFmtId="0" fontId="19" fillId="0" borderId="18" xfId="1" applyFont="1" applyFill="1" applyBorder="1" applyAlignment="1" applyProtection="1">
      <alignment vertical="center" wrapText="1"/>
      <protection hidden="1"/>
    </xf>
    <xf numFmtId="49" fontId="15" fillId="0" borderId="19" xfId="1" applyNumberFormat="1" applyFont="1" applyFill="1" applyBorder="1" applyAlignment="1" applyProtection="1">
      <alignment horizontal="center" vertical="center" wrapText="1"/>
      <protection hidden="1"/>
    </xf>
    <xf numFmtId="2" fontId="16" fillId="4" borderId="20" xfId="1" applyNumberFormat="1" applyFont="1" applyFill="1" applyBorder="1" applyAlignment="1" applyProtection="1">
      <alignment vertical="center" wrapText="1"/>
      <protection hidden="1"/>
    </xf>
    <xf numFmtId="164" fontId="19" fillId="0" borderId="20" xfId="1" applyNumberFormat="1" applyFont="1" applyFill="1" applyBorder="1" applyAlignment="1" applyProtection="1">
      <alignment vertical="center" wrapText="1"/>
      <protection hidden="1"/>
    </xf>
    <xf numFmtId="0" fontId="19" fillId="0" borderId="21" xfId="1" applyFont="1" applyFill="1" applyBorder="1" applyAlignment="1" applyProtection="1">
      <alignment vertical="center" wrapText="1"/>
      <protection hidden="1"/>
    </xf>
    <xf numFmtId="0" fontId="20" fillId="3" borderId="0" xfId="1" applyFont="1" applyFill="1" applyBorder="1" applyAlignment="1" applyProtection="1">
      <alignment horizontal="center" vertical="center" wrapText="1"/>
      <protection hidden="1"/>
    </xf>
    <xf numFmtId="1" fontId="21" fillId="3" borderId="0" xfId="4" applyNumberFormat="1" applyFont="1" applyFill="1" applyBorder="1" applyAlignment="1" applyProtection="1">
      <alignment horizontal="center" vertical="center"/>
      <protection hidden="1"/>
    </xf>
    <xf numFmtId="0" fontId="20" fillId="3" borderId="0" xfId="1" applyFont="1" applyFill="1" applyBorder="1" applyAlignment="1" applyProtection="1">
      <alignment horizontal="center" vertical="center" wrapText="1"/>
      <protection hidden="1"/>
    </xf>
    <xf numFmtId="0" fontId="20" fillId="3" borderId="0" xfId="1" applyFont="1" applyFill="1" applyBorder="1" applyAlignment="1" applyProtection="1">
      <alignment horizontal="center" vertical="center"/>
      <protection hidden="1"/>
    </xf>
    <xf numFmtId="12" fontId="22" fillId="3" borderId="0" xfId="4" applyNumberFormat="1" applyFont="1" applyFill="1" applyBorder="1" applyAlignment="1" applyProtection="1">
      <alignment horizontal="center" vertical="center"/>
      <protection hidden="1"/>
    </xf>
    <xf numFmtId="0" fontId="20" fillId="3" borderId="0" xfId="1" applyFont="1" applyFill="1" applyBorder="1" applyAlignment="1" applyProtection="1">
      <alignment horizontal="right" vertical="center" wrapText="1"/>
      <protection hidden="1"/>
    </xf>
    <xf numFmtId="0" fontId="23" fillId="3" borderId="0" xfId="1" applyFont="1" applyFill="1" applyBorder="1" applyAlignment="1" applyProtection="1">
      <alignment horizontal="center" vertical="center" wrapText="1"/>
      <protection hidden="1"/>
    </xf>
    <xf numFmtId="2" fontId="14" fillId="3" borderId="0" xfId="1" applyNumberFormat="1" applyFont="1" applyFill="1" applyBorder="1" applyAlignment="1" applyProtection="1">
      <alignment horizontal="center" vertical="center"/>
      <protection hidden="1"/>
    </xf>
    <xf numFmtId="0" fontId="24" fillId="3" borderId="0" xfId="1" applyFont="1" applyFill="1" applyBorder="1" applyAlignment="1" applyProtection="1">
      <alignment horizontal="center" vertical="center" wrapText="1"/>
      <protection hidden="1"/>
    </xf>
    <xf numFmtId="49" fontId="25" fillId="3" borderId="0" xfId="1" applyNumberFormat="1" applyFont="1" applyFill="1" applyBorder="1" applyAlignment="1" applyProtection="1">
      <alignment horizontal="center" vertical="center" wrapText="1"/>
      <protection hidden="1"/>
    </xf>
    <xf numFmtId="2" fontId="16" fillId="3" borderId="0" xfId="1" applyNumberFormat="1" applyFont="1" applyFill="1" applyBorder="1" applyAlignment="1" applyProtection="1">
      <alignment vertical="center" wrapText="1"/>
      <protection hidden="1"/>
    </xf>
    <xf numFmtId="0" fontId="26" fillId="3" borderId="0" xfId="1" applyFont="1" applyFill="1" applyBorder="1" applyAlignment="1" applyProtection="1">
      <alignment horizontal="center" vertical="center" wrapText="1"/>
      <protection hidden="1"/>
    </xf>
    <xf numFmtId="0" fontId="20" fillId="3" borderId="0" xfId="1" applyFont="1" applyFill="1" applyBorder="1" applyAlignment="1" applyProtection="1">
      <alignment vertical="center" wrapText="1"/>
      <protection hidden="1"/>
    </xf>
    <xf numFmtId="0" fontId="20" fillId="3" borderId="0" xfId="1" applyFont="1" applyFill="1" applyBorder="1" applyAlignment="1" applyProtection="1">
      <alignment vertical="center"/>
      <protection hidden="1"/>
    </xf>
    <xf numFmtId="49" fontId="15" fillId="3" borderId="0" xfId="1" applyNumberFormat="1" applyFont="1" applyFill="1" applyBorder="1" applyAlignment="1" applyProtection="1">
      <alignment horizontal="center" vertical="center" wrapText="1"/>
      <protection hidden="1"/>
    </xf>
    <xf numFmtId="0" fontId="18" fillId="3" borderId="0" xfId="2" applyFont="1" applyFill="1" applyBorder="1" applyAlignment="1" applyProtection="1">
      <alignment horizontal="center" vertical="center" wrapText="1"/>
      <protection hidden="1"/>
    </xf>
    <xf numFmtId="164" fontId="2" fillId="3" borderId="0" xfId="1" applyNumberFormat="1" applyFill="1" applyBorder="1" applyAlignment="1" applyProtection="1">
      <alignment vertical="center" wrapText="1"/>
      <protection hidden="1"/>
    </xf>
    <xf numFmtId="0" fontId="2" fillId="3" borderId="0" xfId="1" applyFill="1" applyBorder="1" applyAlignment="1" applyProtection="1">
      <alignment vertical="center" wrapText="1"/>
      <protection hidden="1"/>
    </xf>
    <xf numFmtId="0" fontId="3" fillId="3" borderId="0" xfId="2" applyFont="1" applyFill="1" applyBorder="1" applyAlignment="1" applyProtection="1">
      <alignment vertical="center" wrapText="1"/>
      <protection hidden="1"/>
    </xf>
    <xf numFmtId="0" fontId="1" fillId="3" borderId="0" xfId="2" applyFill="1" applyBorder="1" applyAlignment="1" applyProtection="1">
      <alignment vertical="center" wrapText="1"/>
      <protection hidden="1"/>
    </xf>
    <xf numFmtId="0" fontId="1" fillId="0" borderId="0" xfId="2" applyFill="1" applyBorder="1" applyAlignment="1" applyProtection="1">
      <alignment vertical="center" wrapText="1"/>
      <protection hidden="1"/>
    </xf>
    <xf numFmtId="1" fontId="8" fillId="0" borderId="11" xfId="4" applyNumberFormat="1" applyFont="1" applyFill="1" applyBorder="1" applyAlignment="1" applyProtection="1">
      <alignment horizontal="center" vertical="center"/>
      <protection locked="0" hidden="1"/>
    </xf>
    <xf numFmtId="0" fontId="27" fillId="0" borderId="1" xfId="1" applyFont="1" applyFill="1" applyBorder="1" applyAlignment="1" applyProtection="1">
      <alignment vertical="center"/>
      <protection hidden="1"/>
    </xf>
    <xf numFmtId="0" fontId="27" fillId="0" borderId="2" xfId="1" applyFont="1" applyFill="1" applyBorder="1" applyAlignment="1" applyProtection="1">
      <alignment vertical="center"/>
      <protection hidden="1"/>
    </xf>
    <xf numFmtId="0" fontId="29" fillId="0" borderId="2" xfId="1" applyFont="1" applyFill="1" applyBorder="1" applyAlignment="1" applyProtection="1">
      <alignment horizontal="right" vertical="center"/>
      <protection hidden="1"/>
    </xf>
    <xf numFmtId="2" fontId="27" fillId="0" borderId="2" xfId="1" applyNumberFormat="1" applyFont="1" applyFill="1" applyBorder="1" applyAlignment="1" applyProtection="1">
      <alignment vertical="center"/>
      <protection hidden="1"/>
    </xf>
    <xf numFmtId="0" fontId="30" fillId="0" borderId="2" xfId="1" applyFont="1" applyFill="1" applyBorder="1" applyAlignment="1" applyProtection="1">
      <alignment vertical="center"/>
      <protection hidden="1"/>
    </xf>
    <xf numFmtId="0" fontId="27" fillId="0" borderId="3" xfId="1" applyFont="1" applyFill="1" applyBorder="1" applyAlignment="1" applyProtection="1">
      <alignment vertical="center" wrapText="1"/>
      <protection hidden="1"/>
    </xf>
    <xf numFmtId="0" fontId="27" fillId="2" borderId="2" xfId="1" applyFont="1" applyFill="1" applyBorder="1" applyAlignment="1" applyProtection="1">
      <alignment vertical="center"/>
      <protection hidden="1"/>
    </xf>
    <xf numFmtId="0" fontId="27" fillId="0" borderId="4" xfId="1" applyFont="1" applyFill="1" applyBorder="1" applyAlignment="1" applyProtection="1">
      <alignment vertical="center"/>
      <protection hidden="1"/>
    </xf>
    <xf numFmtId="2" fontId="27" fillId="0" borderId="2" xfId="2" applyNumberFormat="1" applyFont="1" applyFill="1" applyBorder="1" applyAlignment="1" applyProtection="1">
      <alignment horizontal="center" wrapText="1"/>
      <protection hidden="1"/>
    </xf>
    <xf numFmtId="0" fontId="31" fillId="0" borderId="0" xfId="2" applyFont="1" applyFill="1" applyAlignment="1" applyProtection="1">
      <alignment vertical="center" wrapText="1"/>
      <protection hidden="1"/>
    </xf>
    <xf numFmtId="2" fontId="31" fillId="0" borderId="0" xfId="2" applyNumberFormat="1" applyFont="1" applyFill="1" applyAlignment="1" applyProtection="1">
      <alignment vertical="center" wrapText="1"/>
      <protection hidden="1"/>
    </xf>
    <xf numFmtId="0" fontId="27" fillId="0" borderId="5" xfId="2" applyFont="1" applyFill="1" applyBorder="1" applyAlignment="1" applyProtection="1">
      <alignment horizontal="center" vertical="center"/>
      <protection hidden="1"/>
    </xf>
    <xf numFmtId="0" fontId="27" fillId="0" borderId="6" xfId="2" applyFont="1" applyFill="1" applyBorder="1" applyAlignment="1" applyProtection="1">
      <alignment horizontal="center" vertical="center"/>
      <protection hidden="1"/>
    </xf>
    <xf numFmtId="0" fontId="29" fillId="0" borderId="5" xfId="2" applyFont="1" applyFill="1" applyBorder="1" applyAlignment="1" applyProtection="1">
      <alignment horizontal="right" vertical="center"/>
      <protection hidden="1"/>
    </xf>
    <xf numFmtId="2" fontId="27" fillId="0" borderId="5" xfId="2" applyNumberFormat="1" applyFont="1" applyFill="1" applyBorder="1" applyAlignment="1" applyProtection="1">
      <alignment horizontal="center" vertical="center" textRotation="90"/>
      <protection hidden="1"/>
    </xf>
    <xf numFmtId="49" fontId="27" fillId="0" borderId="5" xfId="2" applyNumberFormat="1" applyFont="1" applyFill="1" applyBorder="1" applyAlignment="1" applyProtection="1">
      <alignment horizontal="center" vertical="center" textRotation="90"/>
      <protection hidden="1"/>
    </xf>
    <xf numFmtId="2" fontId="27" fillId="0" borderId="5" xfId="2" applyNumberFormat="1" applyFont="1" applyFill="1" applyBorder="1" applyAlignment="1" applyProtection="1">
      <alignment horizontal="center" vertical="center" wrapText="1"/>
      <protection hidden="1"/>
    </xf>
    <xf numFmtId="0" fontId="27" fillId="0" borderId="5" xfId="2" applyFont="1" applyFill="1" applyBorder="1" applyAlignment="1" applyProtection="1">
      <alignment horizontal="center" vertical="center" textRotation="90"/>
      <protection hidden="1"/>
    </xf>
    <xf numFmtId="0" fontId="27" fillId="2" borderId="5" xfId="2" applyFont="1" applyFill="1" applyBorder="1" applyAlignment="1" applyProtection="1">
      <alignment horizontal="center" vertical="center" textRotation="90"/>
      <protection hidden="1"/>
    </xf>
    <xf numFmtId="0" fontId="27" fillId="0" borderId="5" xfId="1" applyFont="1" applyFill="1" applyBorder="1" applyAlignment="1" applyProtection="1">
      <alignment horizontal="center" vertical="center" textRotation="90"/>
      <protection hidden="1"/>
    </xf>
    <xf numFmtId="2" fontId="31" fillId="0" borderId="1" xfId="2" applyNumberFormat="1" applyFont="1" applyFill="1" applyBorder="1" applyAlignment="1" applyProtection="1">
      <alignment vertical="center" wrapText="1"/>
      <protection hidden="1"/>
    </xf>
    <xf numFmtId="1" fontId="32" fillId="0" borderId="10" xfId="2" applyNumberFormat="1" applyFont="1" applyFill="1" applyBorder="1" applyAlignment="1" applyProtection="1">
      <alignment horizontal="center" vertical="center"/>
      <protection hidden="1"/>
    </xf>
    <xf numFmtId="1" fontId="33" fillId="0" borderId="11" xfId="4" applyNumberFormat="1" applyFont="1" applyFill="1" applyBorder="1" applyAlignment="1" applyProtection="1">
      <alignment horizontal="center" vertical="center"/>
      <protection hidden="1"/>
    </xf>
    <xf numFmtId="1" fontId="34" fillId="0" borderId="11" xfId="4" applyNumberFormat="1" applyFont="1" applyFill="1" applyBorder="1" applyAlignment="1" applyProtection="1">
      <alignment horizontal="right" vertical="center"/>
      <protection hidden="1"/>
    </xf>
    <xf numFmtId="2" fontId="27" fillId="0" borderId="12" xfId="2" applyNumberFormat="1" applyFont="1" applyFill="1" applyBorder="1" applyAlignment="1" applyProtection="1">
      <alignment horizontal="right" vertical="center"/>
      <protection hidden="1"/>
    </xf>
    <xf numFmtId="0" fontId="27" fillId="0" borderId="12" xfId="2" applyNumberFormat="1" applyFont="1" applyFill="1" applyBorder="1" applyAlignment="1" applyProtection="1">
      <alignment horizontal="right" vertical="center"/>
      <protection hidden="1"/>
    </xf>
    <xf numFmtId="1" fontId="35" fillId="0" borderId="11" xfId="4" applyNumberFormat="1" applyFont="1" applyFill="1" applyBorder="1" applyAlignment="1" applyProtection="1">
      <alignment horizontal="right" vertical="center"/>
      <protection hidden="1"/>
    </xf>
    <xf numFmtId="1" fontId="36" fillId="0" borderId="12" xfId="2" applyNumberFormat="1" applyFont="1" applyFill="1" applyBorder="1" applyAlignment="1" applyProtection="1">
      <alignment horizontal="right" vertical="center"/>
      <protection hidden="1"/>
    </xf>
    <xf numFmtId="2" fontId="37" fillId="0" borderId="11" xfId="4" applyNumberFormat="1" applyFont="1" applyFill="1" applyBorder="1" applyAlignment="1" applyProtection="1">
      <alignment horizontal="right" vertical="center"/>
      <protection hidden="1"/>
    </xf>
    <xf numFmtId="0" fontId="27" fillId="0" borderId="12" xfId="2" quotePrefix="1" applyNumberFormat="1" applyFont="1" applyFill="1" applyBorder="1" applyAlignment="1" applyProtection="1">
      <alignment horizontal="right" vertical="center"/>
      <protection hidden="1"/>
    </xf>
    <xf numFmtId="2" fontId="27" fillId="0" borderId="10" xfId="2" applyNumberFormat="1" applyFont="1" applyFill="1" applyBorder="1" applyAlignment="1" applyProtection="1">
      <alignment horizontal="center" vertical="center"/>
      <protection hidden="1"/>
    </xf>
    <xf numFmtId="2" fontId="31" fillId="0" borderId="10" xfId="2" applyNumberFormat="1" applyFont="1" applyFill="1" applyBorder="1" applyAlignment="1" applyProtection="1">
      <alignment vertical="center"/>
      <protection hidden="1"/>
    </xf>
    <xf numFmtId="2" fontId="31" fillId="2" borderId="10" xfId="2" applyNumberFormat="1" applyFont="1" applyFill="1" applyBorder="1" applyAlignment="1" applyProtection="1">
      <alignment vertical="center"/>
      <protection hidden="1"/>
    </xf>
    <xf numFmtId="2" fontId="27" fillId="0" borderId="12" xfId="2" applyNumberFormat="1" applyFont="1" applyFill="1" applyBorder="1" applyAlignment="1" applyProtection="1">
      <alignment horizontal="center" vertical="center"/>
      <protection hidden="1"/>
    </xf>
    <xf numFmtId="2" fontId="31" fillId="0" borderId="12" xfId="2" applyNumberFormat="1" applyFont="1" applyFill="1" applyBorder="1" applyAlignment="1" applyProtection="1">
      <alignment vertical="center"/>
      <protection hidden="1"/>
    </xf>
    <xf numFmtId="2" fontId="38" fillId="0" borderId="13" xfId="2" applyNumberFormat="1" applyFont="1" applyFill="1" applyBorder="1" applyAlignment="1" applyProtection="1">
      <alignment horizontal="center" vertical="center" readingOrder="1"/>
      <protection hidden="1"/>
    </xf>
    <xf numFmtId="2" fontId="38" fillId="0" borderId="1" xfId="2" applyNumberFormat="1" applyFont="1" applyFill="1" applyBorder="1" applyAlignment="1" applyProtection="1">
      <alignment horizontal="center" vertical="center" readingOrder="1"/>
      <protection hidden="1"/>
    </xf>
    <xf numFmtId="0" fontId="39" fillId="0" borderId="0" xfId="2" applyFont="1" applyProtection="1">
      <protection hidden="1"/>
    </xf>
    <xf numFmtId="2" fontId="39" fillId="0" borderId="0" xfId="2" applyNumberFormat="1" applyFont="1" applyProtection="1">
      <protection hidden="1"/>
    </xf>
    <xf numFmtId="0" fontId="40" fillId="0" borderId="0" xfId="2" applyFont="1" applyProtection="1">
      <protection hidden="1"/>
    </xf>
    <xf numFmtId="0" fontId="39" fillId="2" borderId="0" xfId="2" applyFont="1" applyFill="1" applyProtection="1">
      <protection hidden="1"/>
    </xf>
    <xf numFmtId="0" fontId="41" fillId="0" borderId="0" xfId="2" applyNumberFormat="1" applyFont="1" applyProtection="1">
      <protection hidden="1"/>
    </xf>
    <xf numFmtId="49" fontId="39" fillId="0" borderId="0" xfId="2" applyNumberFormat="1" applyFont="1" applyAlignment="1" applyProtection="1">
      <alignment horizontal="center" vertical="center"/>
      <protection hidden="1"/>
    </xf>
    <xf numFmtId="49" fontId="41" fillId="0" borderId="0" xfId="2" applyNumberFormat="1" applyFont="1" applyProtection="1">
      <protection hidden="1"/>
    </xf>
    <xf numFmtId="49" fontId="41" fillId="0" borderId="0" xfId="1" applyNumberFormat="1" applyFont="1" applyProtection="1">
      <protection hidden="1"/>
    </xf>
    <xf numFmtId="0" fontId="40" fillId="0" borderId="0" xfId="2" applyFont="1" applyAlignment="1" applyProtection="1">
      <alignment horizontal="center" vertical="center" wrapText="1"/>
      <protection hidden="1"/>
    </xf>
    <xf numFmtId="0" fontId="41" fillId="0" borderId="0" xfId="1" applyNumberFormat="1" applyFont="1" applyProtection="1">
      <protection hidden="1"/>
    </xf>
    <xf numFmtId="0" fontId="39" fillId="0" borderId="0" xfId="2" applyFont="1" applyAlignment="1" applyProtection="1">
      <alignment vertical="center" wrapText="1"/>
      <protection hidden="1"/>
    </xf>
    <xf numFmtId="164" fontId="39" fillId="0" borderId="0" xfId="2" applyNumberFormat="1" applyFont="1" applyAlignment="1" applyProtection="1">
      <alignment vertical="center" wrapText="1"/>
      <protection hidden="1"/>
    </xf>
    <xf numFmtId="0" fontId="41" fillId="0" borderId="0" xfId="1" applyFont="1" applyProtection="1">
      <protection hidden="1"/>
    </xf>
    <xf numFmtId="0" fontId="39" fillId="0" borderId="0" xfId="2" applyFont="1" applyAlignment="1" applyProtection="1">
      <alignment vertical="center" wrapText="1"/>
      <protection hidden="1"/>
    </xf>
    <xf numFmtId="49" fontId="41" fillId="0" borderId="0" xfId="2" applyNumberFormat="1" applyFont="1" applyAlignment="1" applyProtection="1">
      <alignment horizontal="center" vertical="center"/>
      <protection hidden="1"/>
    </xf>
    <xf numFmtId="0" fontId="41" fillId="0" borderId="0" xfId="2" applyFont="1" applyProtection="1">
      <protection hidden="1"/>
    </xf>
    <xf numFmtId="164" fontId="41" fillId="0" borderId="0" xfId="2" applyNumberFormat="1" applyFont="1" applyProtection="1">
      <protection hidden="1"/>
    </xf>
    <xf numFmtId="164" fontId="39" fillId="0" borderId="0" xfId="2" applyNumberFormat="1" applyFont="1" applyProtection="1">
      <protection hidden="1"/>
    </xf>
    <xf numFmtId="164" fontId="39" fillId="0" borderId="0" xfId="2" applyNumberFormat="1" applyFont="1" applyAlignment="1" applyProtection="1">
      <alignment vertical="center"/>
      <protection hidden="1"/>
    </xf>
    <xf numFmtId="0" fontId="39" fillId="0" borderId="0" xfId="2" applyFont="1" applyAlignment="1" applyProtection="1">
      <alignment vertical="center"/>
      <protection hidden="1"/>
    </xf>
  </cellXfs>
  <cellStyles count="5">
    <cellStyle name="Normal" xfId="0" builtinId="0"/>
    <cellStyle name="Normal 13 2" xfId="3"/>
    <cellStyle name="Normal 2 2" xfId="1"/>
    <cellStyle name="Normal 25" xfId="2"/>
    <cellStyle name="Normal 4" xfId="4"/>
  </cellStyles>
  <dxfs count="1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  <dxf>
      <fill>
        <patternFill>
          <bgColor theme="0" tint="-0.14996795556505021"/>
        </patternFill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-7580168</xdr:colOff>
          <xdr:row>8</xdr:row>
          <xdr:rowOff>38966</xdr:rowOff>
        </xdr:from>
        <xdr:to>
          <xdr:col>0</xdr:col>
          <xdr:colOff>-4581525</xdr:colOff>
          <xdr:row>8</xdr:row>
          <xdr:rowOff>286616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-7570643</xdr:colOff>
          <xdr:row>9</xdr:row>
          <xdr:rowOff>41564</xdr:rowOff>
        </xdr:from>
        <xdr:to>
          <xdr:col>0</xdr:col>
          <xdr:colOff>-4829175</xdr:colOff>
          <xdr:row>9</xdr:row>
          <xdr:rowOff>289214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BM59"/>
  <sheetViews>
    <sheetView rightToLeft="1" tabSelected="1" topLeftCell="AN1" zoomScale="110" zoomScaleNormal="110" workbookViewId="0">
      <selection activeCell="AO3" sqref="AO3"/>
    </sheetView>
  </sheetViews>
  <sheetFormatPr defaultRowHeight="15"/>
  <cols>
    <col min="1" max="1" width="6" style="91" hidden="1" customWidth="1"/>
    <col min="2" max="2" width="12.85546875" style="91" hidden="1" customWidth="1"/>
    <col min="3" max="3" width="18.5703125" style="91" hidden="1" customWidth="1"/>
    <col min="4" max="4" width="5.5703125" style="92" hidden="1" customWidth="1"/>
    <col min="5" max="5" width="5.5703125" style="91" hidden="1" customWidth="1"/>
    <col min="6" max="7" width="4" style="91" hidden="1" customWidth="1"/>
    <col min="8" max="8" width="5" style="91" hidden="1" customWidth="1"/>
    <col min="9" max="9" width="4" style="91" hidden="1" customWidth="1"/>
    <col min="10" max="10" width="4.7109375" style="91" hidden="1" customWidth="1"/>
    <col min="11" max="17" width="4" style="91" hidden="1" customWidth="1"/>
    <col min="18" max="21" width="4.140625" style="93" hidden="1" customWidth="1"/>
    <col min="22" max="24" width="4" style="91" hidden="1" customWidth="1"/>
    <col min="25" max="25" width="5.42578125" style="91" hidden="1" customWidth="1"/>
    <col min="26" max="27" width="3.7109375" style="91" hidden="1" customWidth="1"/>
    <col min="28" max="28" width="4.5703125" style="91" hidden="1" customWidth="1"/>
    <col min="29" max="29" width="4.85546875" style="94" hidden="1" customWidth="1"/>
    <col min="30" max="30" width="5.42578125" style="91" hidden="1" customWidth="1"/>
    <col min="31" max="31" width="3.7109375" style="91" hidden="1" customWidth="1"/>
    <col min="32" max="32" width="4.42578125" style="91" hidden="1" customWidth="1"/>
    <col min="33" max="33" width="3.7109375" style="91" hidden="1" customWidth="1"/>
    <col min="34" max="34" width="5.42578125" style="91" hidden="1" customWidth="1"/>
    <col min="35" max="36" width="6.5703125" style="91" hidden="1" customWidth="1"/>
    <col min="37" max="37" width="7.85546875" style="91" hidden="1" customWidth="1"/>
    <col min="38" max="38" width="7.140625" style="91" hidden="1" customWidth="1"/>
    <col min="39" max="39" width="0" style="91" hidden="1" customWidth="1"/>
    <col min="40" max="40" width="39.140625" style="2" bestFit="1" customWidth="1"/>
    <col min="41" max="41" width="17.28515625" style="2" customWidth="1"/>
    <col min="42" max="42" width="15" style="2" customWidth="1"/>
    <col min="43" max="43" width="20.140625" style="2" customWidth="1"/>
    <col min="44" max="44" width="16.140625" style="91" hidden="1" customWidth="1"/>
    <col min="45" max="45" width="10" style="96" hidden="1" customWidth="1"/>
    <col min="46" max="47" width="0" style="91" hidden="1" customWidth="1"/>
    <col min="48" max="48" width="13.140625" style="91" hidden="1" customWidth="1"/>
    <col min="49" max="49" width="0" style="91" hidden="1" customWidth="1"/>
    <col min="50" max="50" width="7.5703125" style="91" hidden="1" customWidth="1"/>
    <col min="51" max="51" width="11.140625" style="91" hidden="1" customWidth="1"/>
    <col min="52" max="53" width="10" style="91" hidden="1" customWidth="1"/>
    <col min="54" max="65" width="0" style="91" hidden="1" customWidth="1"/>
    <col min="66" max="16384" width="9.140625" style="2"/>
  </cols>
  <sheetData>
    <row r="1" spans="1:55" ht="21.75" thickBot="1">
      <c r="A1" s="54" t="s">
        <v>153</v>
      </c>
      <c r="B1" s="55"/>
      <c r="C1" s="56"/>
      <c r="D1" s="57"/>
      <c r="E1" s="55"/>
      <c r="F1" s="55"/>
      <c r="G1" s="58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/>
      <c r="V1" s="55"/>
      <c r="W1" s="55"/>
      <c r="X1" s="55"/>
      <c r="Y1" s="59"/>
      <c r="Z1" s="55"/>
      <c r="AA1" s="59"/>
      <c r="AB1" s="59"/>
      <c r="AC1" s="60"/>
      <c r="AD1" s="59"/>
      <c r="AE1" s="55"/>
      <c r="AF1" s="55"/>
      <c r="AG1" s="55"/>
      <c r="AH1" s="55"/>
      <c r="AI1" s="61"/>
      <c r="AJ1" s="62"/>
      <c r="AK1" s="62"/>
      <c r="AL1" s="63"/>
      <c r="AM1" s="64"/>
      <c r="AN1" s="1"/>
      <c r="AO1" s="1"/>
      <c r="AP1" s="1"/>
      <c r="AQ1" s="1"/>
      <c r="AR1" s="95" t="s">
        <v>0</v>
      </c>
    </row>
    <row r="2" spans="1:55" ht="96.75" customHeight="1" thickBot="1">
      <c r="A2" s="65" t="s">
        <v>1</v>
      </c>
      <c r="B2" s="66" t="s">
        <v>2</v>
      </c>
      <c r="C2" s="67" t="s">
        <v>3</v>
      </c>
      <c r="D2" s="68" t="s">
        <v>4</v>
      </c>
      <c r="E2" s="69"/>
      <c r="F2" s="69" t="s">
        <v>5</v>
      </c>
      <c r="G2" s="69" t="s">
        <v>6</v>
      </c>
      <c r="H2" s="69" t="s">
        <v>7</v>
      </c>
      <c r="I2" s="69" t="s">
        <v>8</v>
      </c>
      <c r="J2" s="69" t="s">
        <v>9</v>
      </c>
      <c r="K2" s="69" t="s">
        <v>10</v>
      </c>
      <c r="L2" s="69" t="s">
        <v>11</v>
      </c>
      <c r="M2" s="69" t="s">
        <v>12</v>
      </c>
      <c r="N2" s="69" t="s">
        <v>13</v>
      </c>
      <c r="O2" s="69"/>
      <c r="P2" s="69" t="s">
        <v>14</v>
      </c>
      <c r="Q2" s="69" t="s">
        <v>15</v>
      </c>
      <c r="R2" s="69" t="s">
        <v>16</v>
      </c>
      <c r="S2" s="69" t="s">
        <v>17</v>
      </c>
      <c r="T2" s="69" t="s">
        <v>18</v>
      </c>
      <c r="U2" s="70"/>
      <c r="V2" s="69"/>
      <c r="W2" s="69"/>
      <c r="X2" s="69"/>
      <c r="Y2" s="71"/>
      <c r="Z2" s="71"/>
      <c r="AA2" s="71"/>
      <c r="AB2" s="71"/>
      <c r="AC2" s="72" t="s">
        <v>19</v>
      </c>
      <c r="AD2" s="71"/>
      <c r="AE2" s="73" t="s">
        <v>20</v>
      </c>
      <c r="AF2" s="73" t="s">
        <v>21</v>
      </c>
      <c r="AG2" s="73" t="s">
        <v>22</v>
      </c>
      <c r="AH2" s="73" t="s">
        <v>23</v>
      </c>
      <c r="AI2" s="73" t="s">
        <v>24</v>
      </c>
      <c r="AJ2" s="73" t="s">
        <v>25</v>
      </c>
      <c r="AK2" s="73" t="s">
        <v>26</v>
      </c>
      <c r="AL2" s="63"/>
      <c r="AM2" s="74" t="s">
        <v>27</v>
      </c>
      <c r="AN2" s="3" t="s">
        <v>28</v>
      </c>
      <c r="AO2" s="4" t="s">
        <v>29</v>
      </c>
      <c r="AP2" s="4"/>
      <c r="AQ2" s="5"/>
      <c r="AR2" s="97"/>
      <c r="AS2" s="98" t="s">
        <v>30</v>
      </c>
      <c r="AT2" s="98" t="s">
        <v>31</v>
      </c>
      <c r="AU2" s="98" t="s">
        <v>3</v>
      </c>
      <c r="AV2" s="98" t="s">
        <v>32</v>
      </c>
      <c r="AW2" s="98" t="s">
        <v>33</v>
      </c>
      <c r="AX2" s="98" t="s">
        <v>34</v>
      </c>
      <c r="AY2" s="98" t="s">
        <v>35</v>
      </c>
      <c r="AZ2" s="98" t="s">
        <v>36</v>
      </c>
      <c r="BA2" s="98" t="s">
        <v>37</v>
      </c>
      <c r="BB2" s="99"/>
      <c r="BC2" s="99"/>
    </row>
    <row r="3" spans="1:55" ht="24.95" customHeight="1" thickTop="1">
      <c r="A3" s="75">
        <v>1</v>
      </c>
      <c r="B3" s="76">
        <v>400751355</v>
      </c>
      <c r="C3" s="77" t="s">
        <v>38</v>
      </c>
      <c r="D3" s="78">
        <v>5.25</v>
      </c>
      <c r="E3" s="79" t="s">
        <v>39</v>
      </c>
      <c r="F3" s="79">
        <v>25</v>
      </c>
      <c r="G3" s="80"/>
      <c r="H3" s="79"/>
      <c r="I3" s="79"/>
      <c r="J3" s="79">
        <v>23</v>
      </c>
      <c r="K3" s="79">
        <v>30</v>
      </c>
      <c r="L3" s="79">
        <v>7</v>
      </c>
      <c r="M3" s="79">
        <v>14</v>
      </c>
      <c r="N3" s="79">
        <v>21</v>
      </c>
      <c r="O3" s="79">
        <v>28</v>
      </c>
      <c r="P3" s="79" t="s">
        <v>40</v>
      </c>
      <c r="Q3" s="79">
        <v>60</v>
      </c>
      <c r="R3" s="79"/>
      <c r="S3" s="81" t="s">
        <v>41</v>
      </c>
      <c r="T3" s="81" t="s">
        <v>41</v>
      </c>
      <c r="U3" s="82"/>
      <c r="V3" s="83"/>
      <c r="W3" s="79"/>
      <c r="X3" s="79"/>
      <c r="Y3" s="84"/>
      <c r="Z3" s="84"/>
      <c r="AA3" s="84"/>
      <c r="AB3" s="85"/>
      <c r="AC3" s="86">
        <v>7</v>
      </c>
      <c r="AD3" s="84"/>
      <c r="AE3" s="85">
        <v>1.75</v>
      </c>
      <c r="AF3" s="87">
        <v>0.5</v>
      </c>
      <c r="AG3" s="88">
        <v>1.4</v>
      </c>
      <c r="AH3" s="87">
        <v>2</v>
      </c>
      <c r="AI3" s="84">
        <v>5.25</v>
      </c>
      <c r="AJ3" s="85">
        <v>6.6749999999999998</v>
      </c>
      <c r="AK3" s="85"/>
      <c r="AL3" s="89"/>
      <c r="AM3" s="90"/>
      <c r="AN3" s="6" t="s">
        <v>42</v>
      </c>
      <c r="AO3" s="53"/>
      <c r="AP3" s="7" t="s">
        <v>43</v>
      </c>
      <c r="AQ3" s="8"/>
      <c r="AR3" s="95"/>
      <c r="AS3" s="100">
        <v>98750406</v>
      </c>
      <c r="AT3" s="98" t="s">
        <v>44</v>
      </c>
      <c r="AU3" s="98" t="s">
        <v>45</v>
      </c>
      <c r="AV3" s="98" t="s">
        <v>41</v>
      </c>
      <c r="AW3" s="98" t="s">
        <v>41</v>
      </c>
      <c r="AX3" s="98" t="s">
        <v>41</v>
      </c>
      <c r="AY3" s="98" t="s">
        <v>41</v>
      </c>
      <c r="AZ3" s="98" t="s">
        <v>41</v>
      </c>
      <c r="BA3" s="98" t="s">
        <v>41</v>
      </c>
      <c r="BB3" s="101"/>
      <c r="BC3" s="102"/>
    </row>
    <row r="4" spans="1:55" ht="24.95" customHeight="1">
      <c r="A4" s="75">
        <v>2</v>
      </c>
      <c r="B4" s="76">
        <v>401752062</v>
      </c>
      <c r="C4" s="77" t="s">
        <v>46</v>
      </c>
      <c r="D4" s="78">
        <v>14</v>
      </c>
      <c r="E4" s="79"/>
      <c r="F4" s="79">
        <v>25</v>
      </c>
      <c r="G4" s="80">
        <v>2</v>
      </c>
      <c r="H4" s="79">
        <v>9</v>
      </c>
      <c r="I4" s="79">
        <v>16</v>
      </c>
      <c r="J4" s="79">
        <v>23</v>
      </c>
      <c r="K4" s="79">
        <v>30</v>
      </c>
      <c r="L4" s="79">
        <v>7</v>
      </c>
      <c r="M4" s="79"/>
      <c r="N4" s="79">
        <v>21</v>
      </c>
      <c r="O4" s="79">
        <v>28</v>
      </c>
      <c r="P4" s="79">
        <v>5</v>
      </c>
      <c r="Q4" s="79" t="s">
        <v>41</v>
      </c>
      <c r="R4" s="79" t="s">
        <v>41</v>
      </c>
      <c r="S4" s="81">
        <v>100</v>
      </c>
      <c r="T4" s="81">
        <v>100</v>
      </c>
      <c r="U4" s="82" t="s">
        <v>47</v>
      </c>
      <c r="V4" s="83"/>
      <c r="W4" s="79"/>
      <c r="X4" s="79"/>
      <c r="Y4" s="84"/>
      <c r="Z4" s="84"/>
      <c r="AA4" s="84"/>
      <c r="AB4" s="85"/>
      <c r="AC4" s="86">
        <v>10</v>
      </c>
      <c r="AD4" s="84"/>
      <c r="AE4" s="85">
        <v>2</v>
      </c>
      <c r="AF4" s="87">
        <v>1.75</v>
      </c>
      <c r="AG4" s="88">
        <v>2</v>
      </c>
      <c r="AH4" s="87">
        <v>13.75</v>
      </c>
      <c r="AI4" s="84">
        <v>14</v>
      </c>
      <c r="AJ4" s="85">
        <v>15.5</v>
      </c>
      <c r="AK4" s="85"/>
      <c r="AL4" s="89"/>
      <c r="AM4" s="90"/>
      <c r="AN4" s="9" t="s">
        <v>48</v>
      </c>
      <c r="AO4" s="10" t="e">
        <f>VLOOKUP($AO3,$B:$AK,2,FALSE)</f>
        <v>#N/A</v>
      </c>
      <c r="AP4" s="11"/>
      <c r="AQ4" s="8"/>
      <c r="AR4" s="95"/>
      <c r="AS4" s="100">
        <v>400751355</v>
      </c>
      <c r="AT4" s="98" t="s">
        <v>49</v>
      </c>
      <c r="AU4" s="98" t="s">
        <v>50</v>
      </c>
      <c r="AV4" s="98" t="s">
        <v>41</v>
      </c>
      <c r="AW4" s="98" t="s">
        <v>41</v>
      </c>
      <c r="AX4" s="98" t="s">
        <v>41</v>
      </c>
      <c r="AY4" s="98" t="s">
        <v>41</v>
      </c>
      <c r="AZ4" s="103">
        <v>60</v>
      </c>
      <c r="BA4" s="103">
        <v>60</v>
      </c>
      <c r="BB4" s="101"/>
      <c r="BC4" s="102"/>
    </row>
    <row r="5" spans="1:55" ht="24.95" customHeight="1">
      <c r="A5" s="75">
        <v>3</v>
      </c>
      <c r="B5" s="76">
        <v>400750737</v>
      </c>
      <c r="C5" s="77" t="s">
        <v>51</v>
      </c>
      <c r="D5" s="78">
        <v>18.75</v>
      </c>
      <c r="E5" s="79" t="s">
        <v>52</v>
      </c>
      <c r="F5" s="79">
        <v>25</v>
      </c>
      <c r="G5" s="80">
        <v>2</v>
      </c>
      <c r="H5" s="79"/>
      <c r="I5" s="79">
        <v>16</v>
      </c>
      <c r="J5" s="79">
        <v>23</v>
      </c>
      <c r="K5" s="79">
        <v>30</v>
      </c>
      <c r="L5" s="79">
        <v>7</v>
      </c>
      <c r="M5" s="79">
        <v>14</v>
      </c>
      <c r="N5" s="79">
        <v>21</v>
      </c>
      <c r="O5" s="79">
        <v>28</v>
      </c>
      <c r="P5" s="79" t="s">
        <v>40</v>
      </c>
      <c r="Q5" s="79" t="s">
        <v>41</v>
      </c>
      <c r="R5" s="79">
        <v>98</v>
      </c>
      <c r="S5" s="81" t="s">
        <v>41</v>
      </c>
      <c r="T5" s="81" t="s">
        <v>41</v>
      </c>
      <c r="U5" s="82"/>
      <c r="V5" s="83"/>
      <c r="W5" s="79"/>
      <c r="X5" s="79"/>
      <c r="Y5" s="84"/>
      <c r="Z5" s="84"/>
      <c r="AA5" s="84"/>
      <c r="AB5" s="85"/>
      <c r="AC5" s="86">
        <v>4</v>
      </c>
      <c r="AD5" s="84"/>
      <c r="AE5" s="85">
        <v>2</v>
      </c>
      <c r="AF5" s="87">
        <v>0.75</v>
      </c>
      <c r="AG5" s="88">
        <v>0.8</v>
      </c>
      <c r="AH5" s="87">
        <v>8</v>
      </c>
      <c r="AI5" s="84">
        <v>18.75</v>
      </c>
      <c r="AJ5" s="85">
        <v>14.525</v>
      </c>
      <c r="AK5" s="85"/>
      <c r="AL5" s="89"/>
      <c r="AM5" s="90"/>
      <c r="AN5" s="12" t="s">
        <v>53</v>
      </c>
      <c r="AO5" s="13" t="e">
        <f>AO14</f>
        <v>#N/A</v>
      </c>
      <c r="AP5" s="7" t="s">
        <v>54</v>
      </c>
      <c r="AQ5" s="14"/>
      <c r="AR5" s="95"/>
      <c r="AS5" s="100">
        <v>401752062</v>
      </c>
      <c r="AT5" s="98" t="s">
        <v>55</v>
      </c>
      <c r="AU5" s="98" t="s">
        <v>56</v>
      </c>
      <c r="AV5" s="98" t="s">
        <v>41</v>
      </c>
      <c r="AW5" s="103">
        <v>100</v>
      </c>
      <c r="AX5" s="103">
        <v>100</v>
      </c>
      <c r="AY5" s="98" t="s">
        <v>41</v>
      </c>
      <c r="AZ5" s="98" t="s">
        <v>41</v>
      </c>
      <c r="BA5" s="103">
        <v>200</v>
      </c>
      <c r="BB5" s="101"/>
      <c r="BC5" s="102"/>
    </row>
    <row r="6" spans="1:55" ht="24.95" customHeight="1">
      <c r="A6" s="75">
        <v>4</v>
      </c>
      <c r="B6" s="76">
        <v>98750406</v>
      </c>
      <c r="C6" s="77" t="s">
        <v>57</v>
      </c>
      <c r="D6" s="78"/>
      <c r="E6" s="79" t="s">
        <v>52</v>
      </c>
      <c r="F6" s="79"/>
      <c r="G6" s="80"/>
      <c r="H6" s="79">
        <v>9</v>
      </c>
      <c r="I6" s="79">
        <v>16</v>
      </c>
      <c r="J6" s="79"/>
      <c r="K6" s="79"/>
      <c r="L6" s="79"/>
      <c r="M6" s="79"/>
      <c r="N6" s="79"/>
      <c r="O6" s="79"/>
      <c r="P6" s="79"/>
      <c r="Q6" s="79" t="s">
        <v>41</v>
      </c>
      <c r="R6" s="79" t="s">
        <v>41</v>
      </c>
      <c r="S6" s="81" t="s">
        <v>41</v>
      </c>
      <c r="T6" s="81" t="s">
        <v>41</v>
      </c>
      <c r="U6" s="82"/>
      <c r="V6" s="83"/>
      <c r="W6" s="79"/>
      <c r="X6" s="79"/>
      <c r="Y6" s="84"/>
      <c r="Z6" s="84"/>
      <c r="AA6" s="84"/>
      <c r="AB6" s="85"/>
      <c r="AC6" s="86"/>
      <c r="AD6" s="84"/>
      <c r="AE6" s="85">
        <v>0.5</v>
      </c>
      <c r="AF6" s="87">
        <v>0</v>
      </c>
      <c r="AG6" s="88">
        <v>0</v>
      </c>
      <c r="AH6" s="87">
        <v>0</v>
      </c>
      <c r="AI6" s="84">
        <v>0</v>
      </c>
      <c r="AJ6" s="85">
        <v>0.5</v>
      </c>
      <c r="AK6" s="85"/>
      <c r="AL6" s="89"/>
      <c r="AM6" s="90"/>
      <c r="AN6" s="12"/>
      <c r="AO6" s="13"/>
      <c r="AP6" s="7"/>
      <c r="AQ6" s="14"/>
      <c r="AR6" s="95"/>
      <c r="AS6" s="100">
        <v>400750737</v>
      </c>
      <c r="AT6" s="98" t="s">
        <v>58</v>
      </c>
      <c r="AU6" s="98" t="s">
        <v>59</v>
      </c>
      <c r="AV6" s="98" t="s">
        <v>41</v>
      </c>
      <c r="AW6" s="98" t="s">
        <v>41</v>
      </c>
      <c r="AX6" s="98" t="s">
        <v>41</v>
      </c>
      <c r="AY6" s="103">
        <v>98</v>
      </c>
      <c r="AZ6" s="98" t="s">
        <v>41</v>
      </c>
      <c r="BA6" s="103">
        <v>98</v>
      </c>
      <c r="BB6" s="101"/>
      <c r="BC6" s="102"/>
    </row>
    <row r="7" spans="1:55" ht="24.95" customHeight="1">
      <c r="A7" s="75">
        <v>5</v>
      </c>
      <c r="B7" s="76">
        <v>400750335</v>
      </c>
      <c r="C7" s="77" t="s">
        <v>60</v>
      </c>
      <c r="D7" s="78">
        <v>19.75</v>
      </c>
      <c r="E7" s="79" t="s">
        <v>52</v>
      </c>
      <c r="F7" s="79">
        <v>25</v>
      </c>
      <c r="G7" s="80">
        <v>2</v>
      </c>
      <c r="H7" s="79">
        <v>9</v>
      </c>
      <c r="I7" s="79">
        <v>16</v>
      </c>
      <c r="J7" s="79"/>
      <c r="K7" s="79">
        <v>30</v>
      </c>
      <c r="L7" s="79">
        <v>7</v>
      </c>
      <c r="M7" s="79">
        <v>14</v>
      </c>
      <c r="N7" s="79">
        <v>21</v>
      </c>
      <c r="O7" s="79">
        <v>28</v>
      </c>
      <c r="P7" s="79"/>
      <c r="Q7" s="79" t="s">
        <v>41</v>
      </c>
      <c r="R7" s="79" t="s">
        <v>41</v>
      </c>
      <c r="S7" s="81" t="s">
        <v>41</v>
      </c>
      <c r="T7" s="81" t="s">
        <v>41</v>
      </c>
      <c r="U7" s="82" t="s">
        <v>47</v>
      </c>
      <c r="V7" s="83"/>
      <c r="W7" s="79" t="s">
        <v>61</v>
      </c>
      <c r="X7" s="79"/>
      <c r="Y7" s="84"/>
      <c r="Z7" s="84"/>
      <c r="AA7" s="84"/>
      <c r="AB7" s="85"/>
      <c r="AC7" s="86">
        <v>10</v>
      </c>
      <c r="AD7" s="84"/>
      <c r="AE7" s="85">
        <v>2</v>
      </c>
      <c r="AF7" s="87">
        <v>0.25</v>
      </c>
      <c r="AG7" s="88">
        <v>2</v>
      </c>
      <c r="AH7" s="87">
        <v>20</v>
      </c>
      <c r="AI7" s="84">
        <v>19.75</v>
      </c>
      <c r="AJ7" s="85">
        <v>18.125</v>
      </c>
      <c r="AK7" s="85"/>
      <c r="AL7" s="89"/>
      <c r="AM7" s="90"/>
      <c r="AN7" s="15" t="s">
        <v>62</v>
      </c>
      <c r="AO7" s="16" t="e">
        <f>VLOOKUP($AO$3,B:AK,33,FALSE)</f>
        <v>#N/A</v>
      </c>
      <c r="AP7" s="17" t="s">
        <v>63</v>
      </c>
      <c r="AQ7" s="18"/>
      <c r="AR7" s="95"/>
      <c r="AS7" s="100">
        <v>400750335</v>
      </c>
      <c r="AT7" s="98" t="s">
        <v>64</v>
      </c>
      <c r="AU7" s="98" t="s">
        <v>65</v>
      </c>
      <c r="AV7" s="98" t="s">
        <v>41</v>
      </c>
      <c r="AW7" s="98" t="s">
        <v>41</v>
      </c>
      <c r="AX7" s="98" t="s">
        <v>41</v>
      </c>
      <c r="AY7" s="98" t="s">
        <v>41</v>
      </c>
      <c r="AZ7" s="98" t="s">
        <v>41</v>
      </c>
      <c r="BA7" s="98" t="s">
        <v>41</v>
      </c>
      <c r="BB7" s="101"/>
      <c r="BC7" s="102"/>
    </row>
    <row r="8" spans="1:55" ht="24.95" customHeight="1">
      <c r="A8" s="75">
        <v>6</v>
      </c>
      <c r="B8" s="76">
        <v>401752472</v>
      </c>
      <c r="C8" s="77" t="s">
        <v>66</v>
      </c>
      <c r="D8" s="78">
        <v>9.5</v>
      </c>
      <c r="E8" s="79"/>
      <c r="F8" s="79">
        <v>25</v>
      </c>
      <c r="G8" s="80">
        <v>2</v>
      </c>
      <c r="H8" s="79">
        <v>9</v>
      </c>
      <c r="I8" s="79">
        <v>16</v>
      </c>
      <c r="J8" s="79">
        <v>23</v>
      </c>
      <c r="K8" s="79">
        <v>30</v>
      </c>
      <c r="L8" s="79">
        <v>7</v>
      </c>
      <c r="M8" s="79"/>
      <c r="N8" s="79">
        <v>21</v>
      </c>
      <c r="O8" s="79"/>
      <c r="P8" s="79" t="s">
        <v>67</v>
      </c>
      <c r="Q8" s="79" t="s">
        <v>41</v>
      </c>
      <c r="R8" s="79">
        <v>80</v>
      </c>
      <c r="S8" s="81">
        <v>95</v>
      </c>
      <c r="T8" s="81" t="s">
        <v>41</v>
      </c>
      <c r="U8" s="82" t="s">
        <v>47</v>
      </c>
      <c r="V8" s="83"/>
      <c r="W8" s="79"/>
      <c r="X8" s="79"/>
      <c r="Y8" s="84"/>
      <c r="Z8" s="84"/>
      <c r="AA8" s="84"/>
      <c r="AB8" s="85"/>
      <c r="AC8" s="86"/>
      <c r="AD8" s="84"/>
      <c r="AE8" s="85">
        <v>2</v>
      </c>
      <c r="AF8" s="87">
        <v>1.5</v>
      </c>
      <c r="AG8" s="88">
        <v>0</v>
      </c>
      <c r="AH8" s="87">
        <v>3</v>
      </c>
      <c r="AI8" s="84">
        <v>9.5</v>
      </c>
      <c r="AJ8" s="85">
        <v>8.85</v>
      </c>
      <c r="AK8" s="85"/>
      <c r="AL8" s="89"/>
      <c r="AM8" s="90"/>
      <c r="AN8" s="15" t="s">
        <v>68</v>
      </c>
      <c r="AO8" s="16" t="e">
        <f>VLOOKUP($AO$3,B:AK,34,FALSE)</f>
        <v>#N/A</v>
      </c>
      <c r="AP8" s="17"/>
      <c r="AQ8" s="18"/>
      <c r="AR8" s="95"/>
      <c r="AS8" s="100">
        <v>401752472</v>
      </c>
      <c r="AT8" s="98" t="s">
        <v>44</v>
      </c>
      <c r="AU8" s="98" t="s">
        <v>69</v>
      </c>
      <c r="AV8" s="98" t="s">
        <v>41</v>
      </c>
      <c r="AW8" s="103">
        <v>95</v>
      </c>
      <c r="AX8" s="98" t="s">
        <v>41</v>
      </c>
      <c r="AY8" s="103">
        <v>80</v>
      </c>
      <c r="AZ8" s="98" t="s">
        <v>41</v>
      </c>
      <c r="BA8" s="103">
        <v>175</v>
      </c>
      <c r="BB8" s="101"/>
      <c r="BC8" s="102"/>
    </row>
    <row r="9" spans="1:55" ht="24.95" customHeight="1">
      <c r="A9" s="75">
        <v>7</v>
      </c>
      <c r="B9" s="76">
        <v>98750367</v>
      </c>
      <c r="C9" s="77" t="s">
        <v>70</v>
      </c>
      <c r="D9" s="78">
        <v>10.25</v>
      </c>
      <c r="E9" s="79"/>
      <c r="F9" s="79"/>
      <c r="G9" s="80"/>
      <c r="H9" s="79"/>
      <c r="I9" s="79"/>
      <c r="J9" s="79"/>
      <c r="K9" s="79"/>
      <c r="L9" s="79"/>
      <c r="M9" s="79"/>
      <c r="N9" s="79">
        <v>21</v>
      </c>
      <c r="O9" s="79"/>
      <c r="P9" s="79"/>
      <c r="Q9" s="79">
        <v>95</v>
      </c>
      <c r="R9" s="79" t="s">
        <v>41</v>
      </c>
      <c r="S9" s="81">
        <v>100</v>
      </c>
      <c r="T9" s="81" t="s">
        <v>41</v>
      </c>
      <c r="U9" s="82"/>
      <c r="V9" s="83"/>
      <c r="W9" s="79"/>
      <c r="X9" s="79"/>
      <c r="Y9" s="84"/>
      <c r="Z9" s="84"/>
      <c r="AA9" s="84"/>
      <c r="AB9" s="85"/>
      <c r="AC9" s="86"/>
      <c r="AD9" s="84"/>
      <c r="AE9" s="85">
        <v>0.5</v>
      </c>
      <c r="AF9" s="87">
        <v>1.5</v>
      </c>
      <c r="AG9" s="88">
        <v>0</v>
      </c>
      <c r="AH9" s="87">
        <v>7.75</v>
      </c>
      <c r="AI9" s="84">
        <v>10.25</v>
      </c>
      <c r="AJ9" s="85">
        <v>8.6750000000000007</v>
      </c>
      <c r="AK9" s="85"/>
      <c r="AL9" s="89"/>
      <c r="AM9" s="90"/>
      <c r="AN9" s="15" t="s">
        <v>71</v>
      </c>
      <c r="AO9" s="16">
        <f>IFERROR(AO7*4/20,0)</f>
        <v>0</v>
      </c>
      <c r="AP9" s="17"/>
      <c r="AQ9" s="18"/>
      <c r="AR9" s="95"/>
      <c r="AS9" s="100">
        <v>98750367</v>
      </c>
      <c r="AT9" s="98" t="s">
        <v>72</v>
      </c>
      <c r="AU9" s="98" t="s">
        <v>73</v>
      </c>
      <c r="AV9" s="98" t="s">
        <v>41</v>
      </c>
      <c r="AW9" s="103">
        <v>100</v>
      </c>
      <c r="AX9" s="98" t="s">
        <v>41</v>
      </c>
      <c r="AY9" s="98" t="s">
        <v>41</v>
      </c>
      <c r="AZ9" s="103">
        <v>95</v>
      </c>
      <c r="BA9" s="103">
        <v>195</v>
      </c>
      <c r="BB9" s="101"/>
      <c r="BC9" s="102"/>
    </row>
    <row r="10" spans="1:55" ht="24.95" customHeight="1">
      <c r="A10" s="75">
        <v>8</v>
      </c>
      <c r="B10" s="76">
        <v>401751524</v>
      </c>
      <c r="C10" s="77" t="s">
        <v>74</v>
      </c>
      <c r="D10" s="78">
        <v>19.25</v>
      </c>
      <c r="E10" s="79"/>
      <c r="F10" s="79">
        <v>25</v>
      </c>
      <c r="G10" s="80">
        <v>2</v>
      </c>
      <c r="H10" s="79">
        <v>9</v>
      </c>
      <c r="I10" s="79">
        <v>16</v>
      </c>
      <c r="J10" s="79"/>
      <c r="K10" s="79">
        <v>30</v>
      </c>
      <c r="L10" s="79">
        <v>7</v>
      </c>
      <c r="M10" s="79"/>
      <c r="N10" s="79">
        <v>21</v>
      </c>
      <c r="O10" s="79">
        <v>28</v>
      </c>
      <c r="P10" s="79"/>
      <c r="Q10" s="79" t="s">
        <v>41</v>
      </c>
      <c r="R10" s="79" t="s">
        <v>41</v>
      </c>
      <c r="S10" s="81">
        <v>50</v>
      </c>
      <c r="T10" s="81">
        <v>100</v>
      </c>
      <c r="U10" s="82"/>
      <c r="V10" s="83"/>
      <c r="W10" s="79"/>
      <c r="X10" s="79"/>
      <c r="Y10" s="84"/>
      <c r="Z10" s="84"/>
      <c r="AA10" s="84"/>
      <c r="AB10" s="85"/>
      <c r="AC10" s="86"/>
      <c r="AD10" s="84"/>
      <c r="AE10" s="85">
        <v>1.75</v>
      </c>
      <c r="AF10" s="87">
        <v>1.5</v>
      </c>
      <c r="AG10" s="88">
        <v>0</v>
      </c>
      <c r="AH10" s="87">
        <v>11.25</v>
      </c>
      <c r="AI10" s="84">
        <v>19.25</v>
      </c>
      <c r="AJ10" s="85">
        <v>15.125</v>
      </c>
      <c r="AK10" s="85"/>
      <c r="AL10" s="89"/>
      <c r="AM10" s="90"/>
      <c r="AN10" s="19" t="s">
        <v>75</v>
      </c>
      <c r="AO10" s="20">
        <f>IFERROR(AO8*10/20,0)</f>
        <v>0</v>
      </c>
      <c r="AP10" s="7" t="s">
        <v>76</v>
      </c>
      <c r="AQ10" s="8"/>
      <c r="AR10" s="95"/>
      <c r="AS10" s="100">
        <v>401751524</v>
      </c>
      <c r="AT10" s="98" t="s">
        <v>77</v>
      </c>
      <c r="AU10" s="98" t="s">
        <v>78</v>
      </c>
      <c r="AV10" s="98" t="s">
        <v>41</v>
      </c>
      <c r="AW10" s="103">
        <v>50</v>
      </c>
      <c r="AX10" s="103">
        <v>100</v>
      </c>
      <c r="AY10" s="98" t="s">
        <v>41</v>
      </c>
      <c r="AZ10" s="98" t="s">
        <v>41</v>
      </c>
      <c r="BA10" s="103">
        <v>150</v>
      </c>
      <c r="BB10" s="101"/>
      <c r="BC10" s="102"/>
    </row>
    <row r="11" spans="1:55" ht="24.95" customHeight="1">
      <c r="A11" s="75">
        <v>9</v>
      </c>
      <c r="B11" s="76">
        <v>400750833</v>
      </c>
      <c r="C11" s="77" t="s">
        <v>79</v>
      </c>
      <c r="D11" s="78">
        <v>13</v>
      </c>
      <c r="E11" s="79" t="s">
        <v>80</v>
      </c>
      <c r="F11" s="79">
        <v>25</v>
      </c>
      <c r="G11" s="80"/>
      <c r="H11" s="79">
        <v>9</v>
      </c>
      <c r="I11" s="79"/>
      <c r="J11" s="79">
        <v>23</v>
      </c>
      <c r="K11" s="79"/>
      <c r="L11" s="79">
        <v>7</v>
      </c>
      <c r="M11" s="79">
        <v>14</v>
      </c>
      <c r="N11" s="79">
        <v>21</v>
      </c>
      <c r="O11" s="79"/>
      <c r="P11" s="79" t="s">
        <v>40</v>
      </c>
      <c r="Q11" s="79">
        <v>98</v>
      </c>
      <c r="R11" s="79" t="s">
        <v>41</v>
      </c>
      <c r="S11" s="81" t="s">
        <v>41</v>
      </c>
      <c r="T11" s="81">
        <v>30</v>
      </c>
      <c r="U11" s="82"/>
      <c r="V11" s="83"/>
      <c r="W11" s="79"/>
      <c r="X11" s="79"/>
      <c r="Y11" s="84"/>
      <c r="Z11" s="84"/>
      <c r="AA11" s="84"/>
      <c r="AB11" s="85"/>
      <c r="AC11" s="86">
        <v>5</v>
      </c>
      <c r="AD11" s="84"/>
      <c r="AE11" s="85">
        <v>1.75</v>
      </c>
      <c r="AF11" s="87">
        <v>1</v>
      </c>
      <c r="AG11" s="88">
        <v>1</v>
      </c>
      <c r="AH11" s="87">
        <v>11.75</v>
      </c>
      <c r="AI11" s="84">
        <v>13</v>
      </c>
      <c r="AJ11" s="85">
        <v>12.6</v>
      </c>
      <c r="AK11" s="85"/>
      <c r="AL11" s="89"/>
      <c r="AM11" s="90"/>
      <c r="AN11" s="15" t="s">
        <v>81</v>
      </c>
      <c r="AO11" s="16" t="e">
        <f>VLOOKUP($AO$3,B:AK,30,FALSE)</f>
        <v>#N/A</v>
      </c>
      <c r="AP11" s="11"/>
      <c r="AQ11" s="8"/>
      <c r="AR11" s="95"/>
      <c r="AS11" s="100">
        <v>400750833</v>
      </c>
      <c r="AT11" s="98" t="s">
        <v>82</v>
      </c>
      <c r="AU11" s="98" t="s">
        <v>83</v>
      </c>
      <c r="AV11" s="98" t="s">
        <v>41</v>
      </c>
      <c r="AW11" s="98" t="s">
        <v>41</v>
      </c>
      <c r="AX11" s="103">
        <v>30</v>
      </c>
      <c r="AY11" s="98" t="s">
        <v>41</v>
      </c>
      <c r="AZ11" s="103">
        <v>98</v>
      </c>
      <c r="BA11" s="103">
        <v>128</v>
      </c>
      <c r="BB11" s="101"/>
      <c r="BC11" s="102"/>
    </row>
    <row r="12" spans="1:55" ht="24.95" customHeight="1">
      <c r="A12" s="75">
        <v>10</v>
      </c>
      <c r="B12" s="76">
        <v>400751388</v>
      </c>
      <c r="C12" s="77" t="s">
        <v>84</v>
      </c>
      <c r="D12" s="78">
        <v>6.25</v>
      </c>
      <c r="E12" s="79" t="s">
        <v>85</v>
      </c>
      <c r="F12" s="79"/>
      <c r="G12" s="80"/>
      <c r="H12" s="79">
        <v>9</v>
      </c>
      <c r="I12" s="79">
        <v>16</v>
      </c>
      <c r="J12" s="79">
        <v>23</v>
      </c>
      <c r="K12" s="79"/>
      <c r="L12" s="79">
        <v>7</v>
      </c>
      <c r="M12" s="79">
        <v>14</v>
      </c>
      <c r="N12" s="79">
        <v>21</v>
      </c>
      <c r="O12" s="79"/>
      <c r="P12" s="79" t="s">
        <v>86</v>
      </c>
      <c r="Q12" s="79" t="s">
        <v>41</v>
      </c>
      <c r="R12" s="79">
        <v>92</v>
      </c>
      <c r="S12" s="81" t="s">
        <v>41</v>
      </c>
      <c r="T12" s="81" t="s">
        <v>41</v>
      </c>
      <c r="U12" s="82"/>
      <c r="V12" s="83"/>
      <c r="W12" s="79"/>
      <c r="X12" s="79"/>
      <c r="Y12" s="84"/>
      <c r="Z12" s="84"/>
      <c r="AA12" s="84"/>
      <c r="AB12" s="85"/>
      <c r="AC12" s="86"/>
      <c r="AD12" s="84"/>
      <c r="AE12" s="85">
        <v>1.75</v>
      </c>
      <c r="AF12" s="87">
        <v>1</v>
      </c>
      <c r="AG12" s="88">
        <v>0</v>
      </c>
      <c r="AH12" s="87">
        <v>2.75</v>
      </c>
      <c r="AI12" s="84">
        <v>6.25</v>
      </c>
      <c r="AJ12" s="85">
        <v>6.4249999999999998</v>
      </c>
      <c r="AK12" s="85"/>
      <c r="AL12" s="89"/>
      <c r="AM12" s="90"/>
      <c r="AN12" s="21" t="s">
        <v>87</v>
      </c>
      <c r="AO12" s="16" t="e">
        <f>(VLOOKUP($AO$3,$B:$AK,31,FALSE))</f>
        <v>#N/A</v>
      </c>
      <c r="AP12" s="22"/>
      <c r="AQ12" s="23"/>
      <c r="AR12" s="95"/>
      <c r="AS12" s="100">
        <v>400750995</v>
      </c>
      <c r="AT12" s="98" t="s">
        <v>77</v>
      </c>
      <c r="AU12" s="98" t="s">
        <v>88</v>
      </c>
      <c r="AV12" s="98" t="s">
        <v>41</v>
      </c>
      <c r="AW12" s="98" t="s">
        <v>41</v>
      </c>
      <c r="AX12" s="98" t="s">
        <v>41</v>
      </c>
      <c r="AY12" s="98" t="s">
        <v>41</v>
      </c>
      <c r="AZ12" s="98" t="s">
        <v>41</v>
      </c>
      <c r="BA12" s="98" t="s">
        <v>41</v>
      </c>
      <c r="BB12" s="101"/>
      <c r="BC12" s="102"/>
    </row>
    <row r="13" spans="1:55" ht="24.95" customHeight="1" thickBot="1">
      <c r="A13" s="75">
        <v>11</v>
      </c>
      <c r="B13" s="76">
        <v>400750995</v>
      </c>
      <c r="C13" s="77" t="s">
        <v>89</v>
      </c>
      <c r="D13" s="78">
        <v>8.75</v>
      </c>
      <c r="E13" s="79"/>
      <c r="F13" s="79"/>
      <c r="G13" s="80"/>
      <c r="H13" s="79"/>
      <c r="I13" s="79"/>
      <c r="J13" s="79"/>
      <c r="K13" s="79"/>
      <c r="L13" s="79"/>
      <c r="M13" s="79">
        <v>14</v>
      </c>
      <c r="N13" s="79">
        <v>21</v>
      </c>
      <c r="O13" s="79">
        <v>28</v>
      </c>
      <c r="P13" s="79" t="s">
        <v>40</v>
      </c>
      <c r="Q13" s="79" t="s">
        <v>41</v>
      </c>
      <c r="R13" s="79" t="s">
        <v>41</v>
      </c>
      <c r="S13" s="81" t="s">
        <v>41</v>
      </c>
      <c r="T13" s="81" t="s">
        <v>41</v>
      </c>
      <c r="U13" s="82"/>
      <c r="V13" s="83"/>
      <c r="W13" s="79"/>
      <c r="X13" s="79"/>
      <c r="Y13" s="84"/>
      <c r="Z13" s="84"/>
      <c r="AA13" s="84"/>
      <c r="AB13" s="85"/>
      <c r="AC13" s="86">
        <v>7</v>
      </c>
      <c r="AD13" s="84"/>
      <c r="AE13" s="85">
        <v>0.5</v>
      </c>
      <c r="AF13" s="87">
        <v>0</v>
      </c>
      <c r="AG13" s="88">
        <v>1.4</v>
      </c>
      <c r="AH13" s="87">
        <v>10.5</v>
      </c>
      <c r="AI13" s="84">
        <v>8.75</v>
      </c>
      <c r="AJ13" s="85">
        <v>8.375</v>
      </c>
      <c r="AK13" s="85"/>
      <c r="AL13" s="89"/>
      <c r="AM13" s="90"/>
      <c r="AN13" s="24" t="s">
        <v>90</v>
      </c>
      <c r="AO13" s="25" t="e">
        <f>VLOOKUP($AO$3,$B:$AK,32,FALSE)</f>
        <v>#N/A</v>
      </c>
      <c r="AP13" s="26"/>
      <c r="AQ13" s="27"/>
      <c r="AR13" s="95"/>
      <c r="AS13" s="100">
        <v>401751540</v>
      </c>
      <c r="AT13" s="98" t="s">
        <v>91</v>
      </c>
      <c r="AU13" s="98" t="s">
        <v>92</v>
      </c>
      <c r="AV13" s="98" t="s">
        <v>41</v>
      </c>
      <c r="AW13" s="98" t="s">
        <v>41</v>
      </c>
      <c r="AX13" s="98" t="s">
        <v>41</v>
      </c>
      <c r="AY13" s="103">
        <v>65</v>
      </c>
      <c r="AZ13" s="98" t="s">
        <v>41</v>
      </c>
      <c r="BA13" s="103">
        <v>65</v>
      </c>
      <c r="BB13" s="101"/>
      <c r="BC13" s="102"/>
    </row>
    <row r="14" spans="1:55" ht="24.95" customHeight="1" thickBot="1">
      <c r="A14" s="75">
        <v>12</v>
      </c>
      <c r="B14" s="76">
        <v>401751540</v>
      </c>
      <c r="C14" s="77" t="s">
        <v>93</v>
      </c>
      <c r="D14" s="78">
        <v>14.5</v>
      </c>
      <c r="E14" s="79" t="s">
        <v>52</v>
      </c>
      <c r="F14" s="79">
        <v>25</v>
      </c>
      <c r="G14" s="80">
        <v>2</v>
      </c>
      <c r="H14" s="79">
        <v>9</v>
      </c>
      <c r="I14" s="79">
        <v>16</v>
      </c>
      <c r="J14" s="79">
        <v>23</v>
      </c>
      <c r="K14" s="79">
        <v>30</v>
      </c>
      <c r="L14" s="79">
        <v>7</v>
      </c>
      <c r="M14" s="79"/>
      <c r="N14" s="79">
        <v>21</v>
      </c>
      <c r="O14" s="79">
        <v>28</v>
      </c>
      <c r="P14" s="79" t="s">
        <v>67</v>
      </c>
      <c r="Q14" s="79" t="s">
        <v>41</v>
      </c>
      <c r="R14" s="79">
        <v>65</v>
      </c>
      <c r="S14" s="81" t="s">
        <v>41</v>
      </c>
      <c r="T14" s="81" t="s">
        <v>41</v>
      </c>
      <c r="U14" s="82" t="s">
        <v>94</v>
      </c>
      <c r="V14" s="83"/>
      <c r="W14" s="79"/>
      <c r="X14" s="79"/>
      <c r="Y14" s="84"/>
      <c r="Z14" s="84"/>
      <c r="AA14" s="84"/>
      <c r="AB14" s="85"/>
      <c r="AC14" s="86"/>
      <c r="AD14" s="84"/>
      <c r="AE14" s="85">
        <v>2</v>
      </c>
      <c r="AF14" s="87">
        <v>0.5</v>
      </c>
      <c r="AG14" s="88">
        <v>0</v>
      </c>
      <c r="AH14" s="87">
        <v>2.5</v>
      </c>
      <c r="AI14" s="84">
        <v>14.5</v>
      </c>
      <c r="AJ14" s="85">
        <v>10.25</v>
      </c>
      <c r="AK14" s="85"/>
      <c r="AL14" s="89"/>
      <c r="AM14" s="90"/>
      <c r="AN14" s="28" t="s">
        <v>95</v>
      </c>
      <c r="AO14" s="29" t="e">
        <f>SUM(AO9:AO13)</f>
        <v>#N/A</v>
      </c>
      <c r="AP14" s="30"/>
      <c r="AQ14" s="31"/>
      <c r="AR14" s="95"/>
      <c r="AS14" s="100">
        <v>401752206</v>
      </c>
      <c r="AT14" s="98" t="s">
        <v>64</v>
      </c>
      <c r="AU14" s="98" t="s">
        <v>96</v>
      </c>
      <c r="AV14" s="98" t="s">
        <v>41</v>
      </c>
      <c r="AW14" s="98" t="s">
        <v>41</v>
      </c>
      <c r="AX14" s="103">
        <v>99</v>
      </c>
      <c r="AY14" s="103">
        <v>80</v>
      </c>
      <c r="AZ14" s="103">
        <v>100</v>
      </c>
      <c r="BA14" s="103">
        <v>279</v>
      </c>
      <c r="BB14" s="101"/>
      <c r="BC14" s="102"/>
    </row>
    <row r="15" spans="1:55" ht="24.95" customHeight="1">
      <c r="A15" s="75">
        <v>13</v>
      </c>
      <c r="B15" s="76">
        <v>400750343</v>
      </c>
      <c r="C15" s="77" t="s">
        <v>97</v>
      </c>
      <c r="D15" s="78"/>
      <c r="E15" s="79"/>
      <c r="F15" s="79"/>
      <c r="G15" s="80"/>
      <c r="H15" s="79"/>
      <c r="I15" s="79"/>
      <c r="J15" s="79"/>
      <c r="K15" s="79"/>
      <c r="L15" s="79"/>
      <c r="M15" s="79"/>
      <c r="N15" s="79"/>
      <c r="O15" s="79"/>
      <c r="P15" s="79"/>
      <c r="Q15" s="79" t="s">
        <v>41</v>
      </c>
      <c r="R15" s="79" t="s">
        <v>41</v>
      </c>
      <c r="S15" s="81" t="s">
        <v>41</v>
      </c>
      <c r="T15" s="81" t="s">
        <v>41</v>
      </c>
      <c r="U15" s="82"/>
      <c r="V15" s="83"/>
      <c r="W15" s="79"/>
      <c r="X15" s="79"/>
      <c r="Y15" s="84"/>
      <c r="Z15" s="84"/>
      <c r="AA15" s="84"/>
      <c r="AB15" s="85"/>
      <c r="AC15" s="86"/>
      <c r="AD15" s="84"/>
      <c r="AE15" s="85">
        <v>0</v>
      </c>
      <c r="AF15" s="87">
        <v>0</v>
      </c>
      <c r="AG15" s="88">
        <v>0</v>
      </c>
      <c r="AH15" s="87">
        <v>0</v>
      </c>
      <c r="AI15" s="84">
        <v>0</v>
      </c>
      <c r="AJ15" s="85">
        <v>0</v>
      </c>
      <c r="AK15" s="85"/>
      <c r="AL15" s="89"/>
      <c r="AM15" s="90"/>
      <c r="AN15" s="32"/>
      <c r="AO15" s="33"/>
      <c r="AP15" s="34"/>
      <c r="AQ15" s="35"/>
      <c r="AR15" s="95"/>
      <c r="AS15" s="100">
        <v>400750302</v>
      </c>
      <c r="AT15" s="98" t="s">
        <v>98</v>
      </c>
      <c r="AU15" s="98" t="s">
        <v>99</v>
      </c>
      <c r="AV15" s="98" t="s">
        <v>41</v>
      </c>
      <c r="AW15" s="103">
        <v>90</v>
      </c>
      <c r="AX15" s="103">
        <v>100</v>
      </c>
      <c r="AY15" s="98" t="s">
        <v>41</v>
      </c>
      <c r="AZ15" s="103">
        <v>100</v>
      </c>
      <c r="BA15" s="103">
        <v>290</v>
      </c>
      <c r="BB15" s="101"/>
      <c r="BC15" s="102"/>
    </row>
    <row r="16" spans="1:55" ht="24.95" customHeight="1">
      <c r="A16" s="75">
        <v>14</v>
      </c>
      <c r="B16" s="76">
        <v>401752206</v>
      </c>
      <c r="C16" s="77" t="s">
        <v>100</v>
      </c>
      <c r="D16" s="78">
        <v>19</v>
      </c>
      <c r="E16" s="79"/>
      <c r="F16" s="79">
        <v>25</v>
      </c>
      <c r="G16" s="80">
        <v>2</v>
      </c>
      <c r="H16" s="79"/>
      <c r="I16" s="79">
        <v>16</v>
      </c>
      <c r="J16" s="79">
        <v>23</v>
      </c>
      <c r="K16" s="79">
        <v>30</v>
      </c>
      <c r="L16" s="79">
        <v>7</v>
      </c>
      <c r="M16" s="79">
        <v>14</v>
      </c>
      <c r="N16" s="79">
        <v>21</v>
      </c>
      <c r="O16" s="79">
        <v>28</v>
      </c>
      <c r="P16" s="79">
        <v>5</v>
      </c>
      <c r="Q16" s="79">
        <v>100</v>
      </c>
      <c r="R16" s="79">
        <v>80</v>
      </c>
      <c r="S16" s="81" t="s">
        <v>41</v>
      </c>
      <c r="T16" s="81">
        <v>99</v>
      </c>
      <c r="U16" s="82" t="s">
        <v>47</v>
      </c>
      <c r="V16" s="83"/>
      <c r="W16" s="79"/>
      <c r="X16" s="79"/>
      <c r="Y16" s="84"/>
      <c r="Z16" s="84"/>
      <c r="AA16" s="84"/>
      <c r="AB16" s="85"/>
      <c r="AC16" s="86">
        <v>10</v>
      </c>
      <c r="AD16" s="84"/>
      <c r="AE16" s="85">
        <v>2</v>
      </c>
      <c r="AF16" s="87">
        <v>2</v>
      </c>
      <c r="AG16" s="88">
        <v>2</v>
      </c>
      <c r="AH16" s="87">
        <v>17</v>
      </c>
      <c r="AI16" s="84">
        <v>19</v>
      </c>
      <c r="AJ16" s="85">
        <v>18.899999999999999</v>
      </c>
      <c r="AK16" s="85"/>
      <c r="AL16" s="89"/>
      <c r="AM16" s="90"/>
      <c r="AN16" s="36"/>
      <c r="AO16" s="37"/>
      <c r="AP16" s="35"/>
      <c r="AQ16" s="35"/>
      <c r="AR16" s="95"/>
      <c r="AS16" s="100">
        <v>400750384</v>
      </c>
      <c r="AT16" s="98" t="s">
        <v>101</v>
      </c>
      <c r="AU16" s="98" t="s">
        <v>102</v>
      </c>
      <c r="AV16" s="98" t="s">
        <v>41</v>
      </c>
      <c r="AW16" s="98" t="s">
        <v>41</v>
      </c>
      <c r="AX16" s="98" t="s">
        <v>41</v>
      </c>
      <c r="AY16" s="98" t="s">
        <v>41</v>
      </c>
      <c r="AZ16" s="98" t="s">
        <v>41</v>
      </c>
      <c r="BA16" s="98" t="s">
        <v>41</v>
      </c>
      <c r="BB16" s="101"/>
      <c r="BC16" s="102"/>
    </row>
    <row r="17" spans="1:55" ht="24.95" customHeight="1">
      <c r="A17" s="75">
        <v>15</v>
      </c>
      <c r="B17" s="76">
        <v>400750302</v>
      </c>
      <c r="C17" s="77" t="s">
        <v>103</v>
      </c>
      <c r="D17" s="78">
        <v>18.75</v>
      </c>
      <c r="E17" s="79"/>
      <c r="F17" s="79">
        <v>25</v>
      </c>
      <c r="G17" s="80">
        <v>2</v>
      </c>
      <c r="H17" s="79">
        <v>9</v>
      </c>
      <c r="I17" s="79">
        <v>16</v>
      </c>
      <c r="J17" s="79"/>
      <c r="K17" s="79">
        <v>30</v>
      </c>
      <c r="L17" s="79">
        <v>7</v>
      </c>
      <c r="M17" s="79">
        <v>14</v>
      </c>
      <c r="N17" s="79">
        <v>21</v>
      </c>
      <c r="O17" s="79"/>
      <c r="P17" s="79">
        <v>5</v>
      </c>
      <c r="Q17" s="79">
        <v>100</v>
      </c>
      <c r="R17" s="79" t="s">
        <v>41</v>
      </c>
      <c r="S17" s="81">
        <v>100</v>
      </c>
      <c r="T17" s="81">
        <v>100</v>
      </c>
      <c r="U17" s="82" t="s">
        <v>47</v>
      </c>
      <c r="V17" s="83"/>
      <c r="W17" s="79"/>
      <c r="X17" s="79"/>
      <c r="Y17" s="84"/>
      <c r="Z17" s="84"/>
      <c r="AA17" s="84"/>
      <c r="AB17" s="85"/>
      <c r="AC17" s="86">
        <v>10</v>
      </c>
      <c r="AD17" s="84"/>
      <c r="AE17" s="85">
        <v>2</v>
      </c>
      <c r="AF17" s="87">
        <v>2</v>
      </c>
      <c r="AG17" s="88">
        <v>2</v>
      </c>
      <c r="AH17" s="87">
        <v>17.75</v>
      </c>
      <c r="AI17" s="84">
        <v>18.75</v>
      </c>
      <c r="AJ17" s="85">
        <v>18.925000000000001</v>
      </c>
      <c r="AK17" s="85"/>
      <c r="AL17" s="89"/>
      <c r="AM17" s="90"/>
      <c r="AN17" s="38"/>
      <c r="AO17" s="39"/>
      <c r="AP17" s="40"/>
      <c r="AQ17" s="40"/>
      <c r="AR17" s="95"/>
      <c r="AS17" s="100">
        <v>98750182</v>
      </c>
      <c r="AT17" s="98" t="s">
        <v>104</v>
      </c>
      <c r="AU17" s="98" t="s">
        <v>105</v>
      </c>
      <c r="AV17" s="98" t="s">
        <v>41</v>
      </c>
      <c r="AW17" s="103">
        <v>95</v>
      </c>
      <c r="AX17" s="98" t="s">
        <v>41</v>
      </c>
      <c r="AY17" s="98" t="s">
        <v>41</v>
      </c>
      <c r="AZ17" s="103">
        <v>95</v>
      </c>
      <c r="BA17" s="103">
        <v>190</v>
      </c>
      <c r="BB17" s="101"/>
      <c r="BC17" s="102"/>
    </row>
    <row r="18" spans="1:55" ht="24.95" customHeight="1">
      <c r="A18" s="75">
        <v>16</v>
      </c>
      <c r="B18" s="76">
        <v>98750182</v>
      </c>
      <c r="C18" s="77" t="s">
        <v>106</v>
      </c>
      <c r="D18" s="78">
        <v>14.75</v>
      </c>
      <c r="E18" s="79"/>
      <c r="F18" s="79"/>
      <c r="G18" s="80">
        <v>2</v>
      </c>
      <c r="H18" s="79">
        <v>9</v>
      </c>
      <c r="I18" s="79"/>
      <c r="J18" s="79"/>
      <c r="K18" s="79">
        <v>30</v>
      </c>
      <c r="L18" s="79">
        <v>7</v>
      </c>
      <c r="M18" s="79">
        <v>14</v>
      </c>
      <c r="N18" s="79">
        <v>21</v>
      </c>
      <c r="O18" s="79"/>
      <c r="P18" s="79"/>
      <c r="Q18" s="79">
        <v>95</v>
      </c>
      <c r="R18" s="79" t="s">
        <v>41</v>
      </c>
      <c r="S18" s="81">
        <v>95</v>
      </c>
      <c r="T18" s="81" t="s">
        <v>41</v>
      </c>
      <c r="U18" s="82"/>
      <c r="V18" s="83"/>
      <c r="W18" s="79"/>
      <c r="X18" s="79"/>
      <c r="Y18" s="84"/>
      <c r="Z18" s="84"/>
      <c r="AA18" s="84"/>
      <c r="AB18" s="85"/>
      <c r="AC18" s="86"/>
      <c r="AD18" s="84"/>
      <c r="AE18" s="85">
        <v>1.75</v>
      </c>
      <c r="AF18" s="87">
        <v>1.5</v>
      </c>
      <c r="AG18" s="88">
        <v>0</v>
      </c>
      <c r="AH18" s="87">
        <v>16</v>
      </c>
      <c r="AI18" s="84">
        <v>14.75</v>
      </c>
      <c r="AJ18" s="85">
        <v>13.824999999999999</v>
      </c>
      <c r="AK18" s="85"/>
      <c r="AL18" s="89"/>
      <c r="AM18" s="90"/>
      <c r="AN18" s="38"/>
      <c r="AO18" s="39"/>
      <c r="AP18" s="40"/>
      <c r="AQ18" s="40"/>
      <c r="AR18" s="95"/>
      <c r="AS18" s="100">
        <v>400750632</v>
      </c>
      <c r="AT18" s="98" t="s">
        <v>107</v>
      </c>
      <c r="AU18" s="98" t="s">
        <v>105</v>
      </c>
      <c r="AV18" s="98" t="s">
        <v>41</v>
      </c>
      <c r="AW18" s="103">
        <v>100</v>
      </c>
      <c r="AX18" s="103">
        <v>100</v>
      </c>
      <c r="AY18" s="98" t="s">
        <v>41</v>
      </c>
      <c r="AZ18" s="103">
        <v>85</v>
      </c>
      <c r="BA18" s="103">
        <v>285</v>
      </c>
      <c r="BB18" s="101"/>
      <c r="BC18" s="102"/>
    </row>
    <row r="19" spans="1:55" ht="24.95" customHeight="1">
      <c r="A19" s="75">
        <v>17</v>
      </c>
      <c r="B19" s="76">
        <v>400750632</v>
      </c>
      <c r="C19" s="77" t="s">
        <v>108</v>
      </c>
      <c r="D19" s="78">
        <v>19.5</v>
      </c>
      <c r="E19" s="79"/>
      <c r="F19" s="79">
        <v>25</v>
      </c>
      <c r="G19" s="80">
        <v>2</v>
      </c>
      <c r="H19" s="79"/>
      <c r="I19" s="79">
        <v>16</v>
      </c>
      <c r="J19" s="79">
        <v>23</v>
      </c>
      <c r="K19" s="79"/>
      <c r="L19" s="79">
        <v>7</v>
      </c>
      <c r="M19" s="79">
        <v>14</v>
      </c>
      <c r="N19" s="79">
        <v>21</v>
      </c>
      <c r="O19" s="79"/>
      <c r="P19" s="79">
        <v>5</v>
      </c>
      <c r="Q19" s="79">
        <v>85</v>
      </c>
      <c r="R19" s="79" t="s">
        <v>41</v>
      </c>
      <c r="S19" s="81">
        <v>100</v>
      </c>
      <c r="T19" s="81">
        <v>100</v>
      </c>
      <c r="U19" s="82" t="s">
        <v>47</v>
      </c>
      <c r="V19" s="83"/>
      <c r="W19" s="79"/>
      <c r="X19" s="79"/>
      <c r="Y19" s="84"/>
      <c r="Z19" s="84"/>
      <c r="AA19" s="84"/>
      <c r="AB19" s="85"/>
      <c r="AC19" s="86">
        <v>10</v>
      </c>
      <c r="AD19" s="84"/>
      <c r="AE19" s="85">
        <v>1.75</v>
      </c>
      <c r="AF19" s="87">
        <v>2</v>
      </c>
      <c r="AG19" s="88">
        <v>2</v>
      </c>
      <c r="AH19" s="87">
        <v>19</v>
      </c>
      <c r="AI19" s="84">
        <v>19.5</v>
      </c>
      <c r="AJ19" s="85">
        <v>19.3</v>
      </c>
      <c r="AK19" s="85"/>
      <c r="AL19" s="89"/>
      <c r="AM19" s="90"/>
      <c r="AN19" s="41"/>
      <c r="AO19" s="42"/>
      <c r="AP19" s="43"/>
      <c r="AQ19" s="43"/>
      <c r="AR19" s="95"/>
      <c r="AS19" s="100">
        <v>401750914</v>
      </c>
      <c r="AT19" s="98" t="s">
        <v>109</v>
      </c>
      <c r="AU19" s="98" t="s">
        <v>110</v>
      </c>
      <c r="AV19" s="98" t="s">
        <v>41</v>
      </c>
      <c r="AW19" s="103">
        <v>80</v>
      </c>
      <c r="AX19" s="98" t="s">
        <v>41</v>
      </c>
      <c r="AY19" s="98" t="s">
        <v>41</v>
      </c>
      <c r="AZ19" s="98" t="s">
        <v>41</v>
      </c>
      <c r="BA19" s="103">
        <v>80</v>
      </c>
      <c r="BB19" s="101"/>
      <c r="BC19" s="102"/>
    </row>
    <row r="20" spans="1:55" ht="24.95" customHeight="1">
      <c r="A20" s="75">
        <v>18</v>
      </c>
      <c r="B20" s="76">
        <v>401750914</v>
      </c>
      <c r="C20" s="77" t="s">
        <v>111</v>
      </c>
      <c r="D20" s="78">
        <v>15.5</v>
      </c>
      <c r="E20" s="79" t="s">
        <v>80</v>
      </c>
      <c r="F20" s="79">
        <v>25</v>
      </c>
      <c r="G20" s="80">
        <v>2</v>
      </c>
      <c r="H20" s="79">
        <v>9</v>
      </c>
      <c r="I20" s="79">
        <v>16</v>
      </c>
      <c r="J20" s="79">
        <v>23</v>
      </c>
      <c r="K20" s="79">
        <v>30</v>
      </c>
      <c r="L20" s="79">
        <v>7</v>
      </c>
      <c r="M20" s="79">
        <v>14</v>
      </c>
      <c r="N20" s="79">
        <v>21</v>
      </c>
      <c r="O20" s="79">
        <v>28</v>
      </c>
      <c r="P20" s="79" t="s">
        <v>40</v>
      </c>
      <c r="Q20" s="79" t="s">
        <v>41</v>
      </c>
      <c r="R20" s="79" t="s">
        <v>41</v>
      </c>
      <c r="S20" s="81">
        <v>80</v>
      </c>
      <c r="T20" s="81" t="s">
        <v>41</v>
      </c>
      <c r="U20" s="82" t="s">
        <v>47</v>
      </c>
      <c r="V20" s="83"/>
      <c r="W20" s="79"/>
      <c r="X20" s="79"/>
      <c r="Y20" s="84"/>
      <c r="Z20" s="84"/>
      <c r="AA20" s="84"/>
      <c r="AB20" s="85"/>
      <c r="AC20" s="86"/>
      <c r="AD20" s="84"/>
      <c r="AE20" s="85">
        <v>2</v>
      </c>
      <c r="AF20" s="87">
        <v>0.75</v>
      </c>
      <c r="AG20" s="88">
        <v>0</v>
      </c>
      <c r="AH20" s="87">
        <v>9</v>
      </c>
      <c r="AI20" s="84">
        <v>15.5</v>
      </c>
      <c r="AJ20" s="85">
        <v>12.3</v>
      </c>
      <c r="AK20" s="85"/>
      <c r="AL20" s="89"/>
      <c r="AM20" s="90"/>
      <c r="AN20" s="41"/>
      <c r="AO20" s="42"/>
      <c r="AP20" s="43"/>
      <c r="AQ20" s="43"/>
      <c r="AR20" s="95"/>
      <c r="AS20" s="100">
        <v>401751493</v>
      </c>
      <c r="AT20" s="98" t="s">
        <v>112</v>
      </c>
      <c r="AU20" s="98" t="s">
        <v>113</v>
      </c>
      <c r="AV20" s="98" t="s">
        <v>41</v>
      </c>
      <c r="AW20" s="98" t="s">
        <v>41</v>
      </c>
      <c r="AX20" s="98" t="s">
        <v>41</v>
      </c>
      <c r="AY20" s="98" t="s">
        <v>41</v>
      </c>
      <c r="AZ20" s="98" t="s">
        <v>41</v>
      </c>
      <c r="BA20" s="98" t="s">
        <v>41</v>
      </c>
      <c r="BB20" s="101"/>
      <c r="BC20" s="102"/>
    </row>
    <row r="21" spans="1:55" ht="24.95" customHeight="1">
      <c r="A21" s="75">
        <v>19</v>
      </c>
      <c r="B21" s="76">
        <v>401751493</v>
      </c>
      <c r="C21" s="77" t="s">
        <v>114</v>
      </c>
      <c r="D21" s="78"/>
      <c r="E21" s="79" t="s">
        <v>52</v>
      </c>
      <c r="F21" s="79">
        <v>25</v>
      </c>
      <c r="G21" s="80">
        <v>2</v>
      </c>
      <c r="H21" s="79"/>
      <c r="I21" s="79">
        <v>16</v>
      </c>
      <c r="J21" s="79"/>
      <c r="K21" s="79"/>
      <c r="L21" s="79"/>
      <c r="M21" s="79"/>
      <c r="N21" s="79"/>
      <c r="O21" s="79"/>
      <c r="P21" s="79"/>
      <c r="Q21" s="79" t="s">
        <v>41</v>
      </c>
      <c r="R21" s="79" t="s">
        <v>41</v>
      </c>
      <c r="S21" s="81" t="s">
        <v>41</v>
      </c>
      <c r="T21" s="81" t="s">
        <v>41</v>
      </c>
      <c r="U21" s="82"/>
      <c r="V21" s="83"/>
      <c r="W21" s="79"/>
      <c r="X21" s="79"/>
      <c r="Y21" s="84"/>
      <c r="Z21" s="84"/>
      <c r="AA21" s="84"/>
      <c r="AB21" s="85"/>
      <c r="AC21" s="86"/>
      <c r="AD21" s="84"/>
      <c r="AE21" s="85">
        <v>0.5</v>
      </c>
      <c r="AF21" s="87">
        <v>0</v>
      </c>
      <c r="AG21" s="88">
        <v>0</v>
      </c>
      <c r="AH21" s="87">
        <v>0</v>
      </c>
      <c r="AI21" s="84">
        <v>0</v>
      </c>
      <c r="AJ21" s="85">
        <v>0.5</v>
      </c>
      <c r="AK21" s="85"/>
      <c r="AL21" s="89"/>
      <c r="AM21" s="90"/>
      <c r="AN21" s="41"/>
      <c r="AO21" s="42"/>
      <c r="AP21" s="43"/>
      <c r="AQ21" s="43"/>
      <c r="AR21" s="95"/>
      <c r="AS21" s="100">
        <v>400750608</v>
      </c>
      <c r="AT21" s="98" t="s">
        <v>115</v>
      </c>
      <c r="AU21" s="98" t="s">
        <v>116</v>
      </c>
      <c r="AV21" s="98" t="s">
        <v>41</v>
      </c>
      <c r="AW21" s="103">
        <v>80</v>
      </c>
      <c r="AX21" s="103">
        <v>100</v>
      </c>
      <c r="AY21" s="98" t="s">
        <v>41</v>
      </c>
      <c r="AZ21" s="103">
        <v>85</v>
      </c>
      <c r="BA21" s="103">
        <v>265</v>
      </c>
      <c r="BB21" s="101"/>
      <c r="BC21" s="102"/>
    </row>
    <row r="22" spans="1:55" ht="24.95" customHeight="1">
      <c r="A22" s="75">
        <v>20</v>
      </c>
      <c r="B22" s="76">
        <v>400750384</v>
      </c>
      <c r="C22" s="77" t="s">
        <v>117</v>
      </c>
      <c r="D22" s="78"/>
      <c r="E22" s="79"/>
      <c r="F22" s="79"/>
      <c r="G22" s="80"/>
      <c r="H22" s="79"/>
      <c r="I22" s="79"/>
      <c r="J22" s="79"/>
      <c r="K22" s="79"/>
      <c r="L22" s="79"/>
      <c r="M22" s="79"/>
      <c r="N22" s="79"/>
      <c r="O22" s="79"/>
      <c r="P22" s="79"/>
      <c r="Q22" s="79" t="s">
        <v>41</v>
      </c>
      <c r="R22" s="79" t="s">
        <v>41</v>
      </c>
      <c r="S22" s="81" t="s">
        <v>41</v>
      </c>
      <c r="T22" s="81" t="s">
        <v>41</v>
      </c>
      <c r="U22" s="82"/>
      <c r="V22" s="83"/>
      <c r="W22" s="79"/>
      <c r="X22" s="79"/>
      <c r="Y22" s="84"/>
      <c r="Z22" s="84"/>
      <c r="AA22" s="84"/>
      <c r="AB22" s="85"/>
      <c r="AC22" s="86"/>
      <c r="AD22" s="84"/>
      <c r="AE22" s="85">
        <v>0</v>
      </c>
      <c r="AF22" s="87">
        <v>0</v>
      </c>
      <c r="AG22" s="88">
        <v>0</v>
      </c>
      <c r="AH22" s="87">
        <v>0</v>
      </c>
      <c r="AI22" s="84">
        <v>0</v>
      </c>
      <c r="AJ22" s="85">
        <v>0</v>
      </c>
      <c r="AK22" s="85"/>
      <c r="AL22" s="89"/>
      <c r="AM22" s="90"/>
      <c r="AN22" s="41"/>
      <c r="AO22" s="42"/>
      <c r="AP22" s="44"/>
      <c r="AQ22" s="45"/>
      <c r="AR22" s="95"/>
      <c r="AS22" s="100">
        <v>401752288</v>
      </c>
      <c r="AT22" s="98" t="s">
        <v>118</v>
      </c>
      <c r="AU22" s="98" t="s">
        <v>119</v>
      </c>
      <c r="AV22" s="98" t="s">
        <v>41</v>
      </c>
      <c r="AW22" s="103">
        <v>80</v>
      </c>
      <c r="AX22" s="98" t="s">
        <v>41</v>
      </c>
      <c r="AY22" s="98" t="s">
        <v>41</v>
      </c>
      <c r="AZ22" s="103">
        <v>100</v>
      </c>
      <c r="BA22" s="103">
        <v>180</v>
      </c>
      <c r="BB22" s="101"/>
      <c r="BC22" s="102"/>
    </row>
    <row r="23" spans="1:55" ht="24.95" customHeight="1">
      <c r="A23" s="75">
        <v>21</v>
      </c>
      <c r="B23" s="76">
        <v>400750608</v>
      </c>
      <c r="C23" s="77" t="s">
        <v>120</v>
      </c>
      <c r="D23" s="78">
        <v>20</v>
      </c>
      <c r="E23" s="79"/>
      <c r="F23" s="79">
        <v>25</v>
      </c>
      <c r="G23" s="80">
        <v>2</v>
      </c>
      <c r="H23" s="79">
        <v>9</v>
      </c>
      <c r="I23" s="79">
        <v>16</v>
      </c>
      <c r="J23" s="79"/>
      <c r="K23" s="79">
        <v>30</v>
      </c>
      <c r="L23" s="79">
        <v>7</v>
      </c>
      <c r="M23" s="79"/>
      <c r="N23" s="79">
        <v>21</v>
      </c>
      <c r="O23" s="79">
        <v>28</v>
      </c>
      <c r="P23" s="79"/>
      <c r="Q23" s="79">
        <v>85</v>
      </c>
      <c r="R23" s="79" t="s">
        <v>41</v>
      </c>
      <c r="S23" s="81">
        <v>80</v>
      </c>
      <c r="T23" s="81">
        <v>100</v>
      </c>
      <c r="U23" s="82" t="s">
        <v>47</v>
      </c>
      <c r="V23" s="83"/>
      <c r="W23" s="79"/>
      <c r="X23" s="79"/>
      <c r="Y23" s="84"/>
      <c r="Z23" s="84"/>
      <c r="AA23" s="84"/>
      <c r="AB23" s="85"/>
      <c r="AC23" s="86">
        <v>10</v>
      </c>
      <c r="AD23" s="84"/>
      <c r="AE23" s="85">
        <v>1.75</v>
      </c>
      <c r="AF23" s="87">
        <v>2</v>
      </c>
      <c r="AG23" s="88">
        <v>2</v>
      </c>
      <c r="AH23" s="87">
        <v>20</v>
      </c>
      <c r="AI23" s="84">
        <v>20</v>
      </c>
      <c r="AJ23" s="85">
        <v>19.75</v>
      </c>
      <c r="AK23" s="85"/>
      <c r="AL23" s="89"/>
      <c r="AM23" s="90"/>
      <c r="AN23" s="46"/>
      <c r="AO23" s="42"/>
      <c r="AP23" s="42"/>
      <c r="AQ23" s="45"/>
      <c r="AR23" s="95"/>
      <c r="AS23" s="100">
        <v>400750921</v>
      </c>
      <c r="AT23" s="98" t="s">
        <v>121</v>
      </c>
      <c r="AU23" s="98" t="s">
        <v>122</v>
      </c>
      <c r="AV23" s="98" t="s">
        <v>41</v>
      </c>
      <c r="AW23" s="103">
        <v>80</v>
      </c>
      <c r="AX23" s="98" t="s">
        <v>41</v>
      </c>
      <c r="AY23" s="103">
        <v>30</v>
      </c>
      <c r="AZ23" s="103">
        <v>80</v>
      </c>
      <c r="BA23" s="103">
        <v>190</v>
      </c>
      <c r="BB23" s="101"/>
      <c r="BC23" s="102"/>
    </row>
    <row r="24" spans="1:55" ht="24.95" customHeight="1">
      <c r="A24" s="75">
        <v>22</v>
      </c>
      <c r="B24" s="76">
        <v>401752288</v>
      </c>
      <c r="C24" s="77" t="s">
        <v>123</v>
      </c>
      <c r="D24" s="78">
        <v>16.25</v>
      </c>
      <c r="E24" s="79" t="s">
        <v>80</v>
      </c>
      <c r="F24" s="79">
        <v>25</v>
      </c>
      <c r="G24" s="80">
        <v>2</v>
      </c>
      <c r="H24" s="79">
        <v>9</v>
      </c>
      <c r="I24" s="79">
        <v>16</v>
      </c>
      <c r="J24" s="79">
        <v>23</v>
      </c>
      <c r="K24" s="79">
        <v>30</v>
      </c>
      <c r="L24" s="79">
        <v>7</v>
      </c>
      <c r="M24" s="79"/>
      <c r="N24" s="79">
        <v>21</v>
      </c>
      <c r="O24" s="79">
        <v>28</v>
      </c>
      <c r="P24" s="79" t="s">
        <v>40</v>
      </c>
      <c r="Q24" s="79">
        <v>100</v>
      </c>
      <c r="R24" s="79" t="s">
        <v>41</v>
      </c>
      <c r="S24" s="81">
        <v>80</v>
      </c>
      <c r="T24" s="81" t="s">
        <v>41</v>
      </c>
      <c r="U24" s="82" t="s">
        <v>47</v>
      </c>
      <c r="V24" s="83"/>
      <c r="W24" s="79"/>
      <c r="X24" s="79"/>
      <c r="Y24" s="84"/>
      <c r="Z24" s="84"/>
      <c r="AA24" s="84"/>
      <c r="AB24" s="85"/>
      <c r="AC24" s="86">
        <v>8.5</v>
      </c>
      <c r="AD24" s="84"/>
      <c r="AE24" s="85">
        <v>2</v>
      </c>
      <c r="AF24" s="87">
        <v>1.5</v>
      </c>
      <c r="AG24" s="88">
        <v>1.7</v>
      </c>
      <c r="AH24" s="87">
        <v>10.5</v>
      </c>
      <c r="AI24" s="84">
        <v>16.25</v>
      </c>
      <c r="AJ24" s="85">
        <v>15.424999999999999</v>
      </c>
      <c r="AK24" s="85"/>
      <c r="AL24" s="89"/>
      <c r="AM24" s="90"/>
      <c r="AN24" s="47"/>
      <c r="AO24" s="42"/>
      <c r="AP24" s="34"/>
      <c r="AQ24" s="35"/>
      <c r="AR24" s="95"/>
      <c r="AS24" s="100">
        <v>99750921</v>
      </c>
      <c r="AT24" s="98" t="s">
        <v>124</v>
      </c>
      <c r="AU24" s="98" t="s">
        <v>125</v>
      </c>
      <c r="AV24" s="98" t="s">
        <v>41</v>
      </c>
      <c r="AW24" s="103">
        <v>90</v>
      </c>
      <c r="AX24" s="98" t="s">
        <v>41</v>
      </c>
      <c r="AY24" s="98" t="s">
        <v>41</v>
      </c>
      <c r="AZ24" s="103">
        <v>95</v>
      </c>
      <c r="BA24" s="103">
        <v>185</v>
      </c>
      <c r="BB24" s="101"/>
      <c r="BC24" s="102"/>
    </row>
    <row r="25" spans="1:55" ht="24.95" customHeight="1">
      <c r="A25" s="75">
        <v>23</v>
      </c>
      <c r="B25" s="76">
        <v>400750921</v>
      </c>
      <c r="C25" s="77" t="s">
        <v>126</v>
      </c>
      <c r="D25" s="78">
        <v>9.5</v>
      </c>
      <c r="E25" s="79"/>
      <c r="F25" s="79">
        <v>25</v>
      </c>
      <c r="G25" s="80">
        <v>2</v>
      </c>
      <c r="H25" s="79">
        <v>9</v>
      </c>
      <c r="I25" s="79">
        <v>16</v>
      </c>
      <c r="J25" s="79">
        <v>23</v>
      </c>
      <c r="K25" s="79">
        <v>30</v>
      </c>
      <c r="L25" s="79">
        <v>7</v>
      </c>
      <c r="M25" s="79">
        <v>14</v>
      </c>
      <c r="N25" s="79">
        <v>21</v>
      </c>
      <c r="O25" s="79">
        <v>28</v>
      </c>
      <c r="P25" s="79"/>
      <c r="Q25" s="79">
        <v>80</v>
      </c>
      <c r="R25" s="79">
        <v>30</v>
      </c>
      <c r="S25" s="81">
        <v>80</v>
      </c>
      <c r="T25" s="81" t="s">
        <v>41</v>
      </c>
      <c r="U25" s="82" t="s">
        <v>127</v>
      </c>
      <c r="V25" s="83"/>
      <c r="W25" s="79"/>
      <c r="X25" s="79"/>
      <c r="Y25" s="84"/>
      <c r="Z25" s="84"/>
      <c r="AA25" s="84"/>
      <c r="AB25" s="85"/>
      <c r="AC25" s="86"/>
      <c r="AD25" s="84"/>
      <c r="AE25" s="85">
        <v>2</v>
      </c>
      <c r="AF25" s="87">
        <v>1.5</v>
      </c>
      <c r="AG25" s="88">
        <v>0</v>
      </c>
      <c r="AH25" s="87">
        <v>6.5</v>
      </c>
      <c r="AI25" s="84">
        <v>9.5</v>
      </c>
      <c r="AJ25" s="85">
        <v>9.5500000000000007</v>
      </c>
      <c r="AK25" s="85"/>
      <c r="AL25" s="89"/>
      <c r="AM25" s="90"/>
      <c r="AN25" s="46"/>
      <c r="AO25" s="42"/>
      <c r="AP25" s="35"/>
      <c r="AQ25" s="35"/>
      <c r="AR25" s="95"/>
      <c r="AS25" s="100">
        <v>99750296</v>
      </c>
      <c r="AT25" s="98" t="s">
        <v>128</v>
      </c>
      <c r="AU25" s="98" t="s">
        <v>129</v>
      </c>
      <c r="AV25" s="98" t="s">
        <v>41</v>
      </c>
      <c r="AW25" s="98" t="s">
        <v>41</v>
      </c>
      <c r="AX25" s="98" t="s">
        <v>41</v>
      </c>
      <c r="AY25" s="98" t="s">
        <v>41</v>
      </c>
      <c r="AZ25" s="103">
        <v>100</v>
      </c>
      <c r="BA25" s="103">
        <v>100</v>
      </c>
      <c r="BB25" s="101"/>
      <c r="BC25" s="102"/>
    </row>
    <row r="26" spans="1:55" ht="24.95" customHeight="1">
      <c r="A26" s="75">
        <v>24</v>
      </c>
      <c r="B26" s="76">
        <v>99750921</v>
      </c>
      <c r="C26" s="77" t="s">
        <v>130</v>
      </c>
      <c r="D26" s="78">
        <v>17</v>
      </c>
      <c r="E26" s="79"/>
      <c r="F26" s="79">
        <v>25</v>
      </c>
      <c r="G26" s="80">
        <v>2</v>
      </c>
      <c r="H26" s="79">
        <v>9</v>
      </c>
      <c r="I26" s="79"/>
      <c r="J26" s="79">
        <v>23</v>
      </c>
      <c r="K26" s="79">
        <v>30</v>
      </c>
      <c r="L26" s="79">
        <v>7</v>
      </c>
      <c r="M26" s="79"/>
      <c r="N26" s="79">
        <v>21</v>
      </c>
      <c r="O26" s="79">
        <v>28</v>
      </c>
      <c r="P26" s="79"/>
      <c r="Q26" s="79">
        <v>95</v>
      </c>
      <c r="R26" s="79" t="s">
        <v>41</v>
      </c>
      <c r="S26" s="81">
        <v>90</v>
      </c>
      <c r="T26" s="81" t="s">
        <v>41</v>
      </c>
      <c r="U26" s="82" t="s">
        <v>94</v>
      </c>
      <c r="V26" s="83"/>
      <c r="W26" s="79"/>
      <c r="X26" s="79"/>
      <c r="Y26" s="84"/>
      <c r="Z26" s="84"/>
      <c r="AA26" s="84"/>
      <c r="AB26" s="85"/>
      <c r="AC26" s="86">
        <v>10</v>
      </c>
      <c r="AD26" s="84"/>
      <c r="AE26" s="85">
        <v>1.75</v>
      </c>
      <c r="AF26" s="87">
        <v>1.5</v>
      </c>
      <c r="AG26" s="88">
        <v>2</v>
      </c>
      <c r="AH26" s="87">
        <v>9.5</v>
      </c>
      <c r="AI26" s="84">
        <v>17</v>
      </c>
      <c r="AJ26" s="85">
        <v>15.65</v>
      </c>
      <c r="AK26" s="85"/>
      <c r="AL26" s="89"/>
      <c r="AM26" s="90"/>
      <c r="AN26" s="41"/>
      <c r="AO26" s="42"/>
      <c r="AP26" s="48"/>
      <c r="AQ26" s="49"/>
      <c r="AR26" s="95"/>
      <c r="AS26" s="100">
        <v>98750576</v>
      </c>
      <c r="AT26" s="98" t="s">
        <v>64</v>
      </c>
      <c r="AU26" s="98" t="s">
        <v>131</v>
      </c>
      <c r="AV26" s="98" t="s">
        <v>41</v>
      </c>
      <c r="AW26" s="98" t="s">
        <v>41</v>
      </c>
      <c r="AX26" s="103">
        <v>100</v>
      </c>
      <c r="AY26" s="98" t="s">
        <v>41</v>
      </c>
      <c r="AZ26" s="103">
        <v>85</v>
      </c>
      <c r="BA26" s="103">
        <v>185</v>
      </c>
      <c r="BB26" s="101"/>
      <c r="BC26" s="102"/>
    </row>
    <row r="27" spans="1:55" ht="24.95" customHeight="1">
      <c r="A27" s="75">
        <v>25</v>
      </c>
      <c r="B27" s="76">
        <v>400750585</v>
      </c>
      <c r="C27" s="77" t="s">
        <v>132</v>
      </c>
      <c r="D27" s="78">
        <v>19.5</v>
      </c>
      <c r="E27" s="79" t="s">
        <v>52</v>
      </c>
      <c r="F27" s="79">
        <v>25</v>
      </c>
      <c r="G27" s="80">
        <v>2</v>
      </c>
      <c r="H27" s="79">
        <v>9</v>
      </c>
      <c r="I27" s="79">
        <v>16</v>
      </c>
      <c r="J27" s="79">
        <v>23</v>
      </c>
      <c r="K27" s="79">
        <v>30</v>
      </c>
      <c r="L27" s="79">
        <v>7</v>
      </c>
      <c r="M27" s="79">
        <v>14</v>
      </c>
      <c r="N27" s="79">
        <v>21</v>
      </c>
      <c r="O27" s="79">
        <v>28</v>
      </c>
      <c r="P27" s="79">
        <v>5</v>
      </c>
      <c r="Q27" s="79" t="s">
        <v>41</v>
      </c>
      <c r="R27" s="79">
        <v>60</v>
      </c>
      <c r="S27" s="81" t="s">
        <v>41</v>
      </c>
      <c r="T27" s="81">
        <v>30</v>
      </c>
      <c r="U27" s="82"/>
      <c r="V27" s="83"/>
      <c r="W27" s="79"/>
      <c r="X27" s="79"/>
      <c r="Y27" s="84"/>
      <c r="Z27" s="84"/>
      <c r="AA27" s="84"/>
      <c r="AB27" s="85"/>
      <c r="AC27" s="86">
        <v>8</v>
      </c>
      <c r="AD27" s="84"/>
      <c r="AE27" s="85">
        <v>2</v>
      </c>
      <c r="AF27" s="87">
        <v>0.75</v>
      </c>
      <c r="AG27" s="88">
        <v>1.6</v>
      </c>
      <c r="AH27" s="87">
        <v>14</v>
      </c>
      <c r="AI27" s="84">
        <v>19.5</v>
      </c>
      <c r="AJ27" s="85">
        <v>16.899999999999999</v>
      </c>
      <c r="AK27" s="85"/>
      <c r="AL27" s="89"/>
      <c r="AM27" s="90"/>
      <c r="AN27" s="50"/>
      <c r="AO27" s="51"/>
      <c r="AP27" s="48"/>
      <c r="AQ27" s="49"/>
      <c r="AR27" s="95"/>
      <c r="AS27" s="100">
        <v>98750262</v>
      </c>
      <c r="AT27" s="98" t="s">
        <v>133</v>
      </c>
      <c r="AU27" s="98" t="s">
        <v>134</v>
      </c>
      <c r="AV27" s="98" t="s">
        <v>41</v>
      </c>
      <c r="AW27" s="98" t="s">
        <v>41</v>
      </c>
      <c r="AX27" s="103">
        <v>90</v>
      </c>
      <c r="AY27" s="98" t="s">
        <v>41</v>
      </c>
      <c r="AZ27" s="103">
        <v>85</v>
      </c>
      <c r="BA27" s="103">
        <v>175</v>
      </c>
      <c r="BB27" s="101"/>
      <c r="BC27" s="102"/>
    </row>
    <row r="28" spans="1:55" ht="24.95" customHeight="1">
      <c r="A28" s="75">
        <v>26</v>
      </c>
      <c r="B28" s="76">
        <v>98750912</v>
      </c>
      <c r="C28" s="77" t="s">
        <v>135</v>
      </c>
      <c r="D28" s="78">
        <v>6.25</v>
      </c>
      <c r="E28" s="79" t="s">
        <v>52</v>
      </c>
      <c r="F28" s="79"/>
      <c r="G28" s="80">
        <v>2</v>
      </c>
      <c r="H28" s="79">
        <v>9</v>
      </c>
      <c r="I28" s="79">
        <v>16</v>
      </c>
      <c r="J28" s="79">
        <v>23</v>
      </c>
      <c r="K28" s="79"/>
      <c r="L28" s="79"/>
      <c r="M28" s="79">
        <v>14</v>
      </c>
      <c r="N28" s="79">
        <v>21</v>
      </c>
      <c r="O28" s="79"/>
      <c r="P28" s="79">
        <v>5</v>
      </c>
      <c r="Q28" s="79" t="s">
        <v>41</v>
      </c>
      <c r="R28" s="79">
        <v>75</v>
      </c>
      <c r="S28" s="81" t="s">
        <v>41</v>
      </c>
      <c r="T28" s="81" t="s">
        <v>41</v>
      </c>
      <c r="U28" s="82"/>
      <c r="V28" s="83"/>
      <c r="W28" s="79"/>
      <c r="X28" s="79"/>
      <c r="Y28" s="84"/>
      <c r="Z28" s="84"/>
      <c r="AA28" s="84"/>
      <c r="AB28" s="85"/>
      <c r="AC28" s="86"/>
      <c r="AD28" s="84"/>
      <c r="AE28" s="85">
        <v>1.75</v>
      </c>
      <c r="AF28" s="87">
        <v>0.5</v>
      </c>
      <c r="AG28" s="88">
        <v>0</v>
      </c>
      <c r="AH28" s="87">
        <v>16</v>
      </c>
      <c r="AI28" s="84">
        <v>6.25</v>
      </c>
      <c r="AJ28" s="85">
        <v>8.5749999999999993</v>
      </c>
      <c r="AK28" s="85"/>
      <c r="AL28" s="89"/>
      <c r="AM28" s="90"/>
      <c r="AN28" s="51"/>
      <c r="AO28" s="51"/>
      <c r="AP28" s="48"/>
      <c r="AQ28" s="49"/>
      <c r="AR28" s="95"/>
      <c r="AS28" s="100">
        <v>400750175</v>
      </c>
      <c r="AT28" s="98" t="s">
        <v>136</v>
      </c>
      <c r="AU28" s="98" t="s">
        <v>137</v>
      </c>
      <c r="AV28" s="98" t="s">
        <v>41</v>
      </c>
      <c r="AW28" s="98" t="s">
        <v>41</v>
      </c>
      <c r="AX28" s="98" t="s">
        <v>41</v>
      </c>
      <c r="AY28" s="98" t="s">
        <v>41</v>
      </c>
      <c r="AZ28" s="98" t="s">
        <v>41</v>
      </c>
      <c r="BA28" s="98" t="s">
        <v>41</v>
      </c>
      <c r="BB28" s="101"/>
      <c r="BC28" s="102"/>
    </row>
    <row r="29" spans="1:55" ht="24.95" customHeight="1">
      <c r="A29" s="75">
        <v>27</v>
      </c>
      <c r="B29" s="76">
        <v>99750296</v>
      </c>
      <c r="C29" s="77" t="s">
        <v>138</v>
      </c>
      <c r="D29" s="78">
        <v>19.25</v>
      </c>
      <c r="E29" s="79" t="s">
        <v>39</v>
      </c>
      <c r="F29" s="79">
        <v>25</v>
      </c>
      <c r="G29" s="80">
        <v>2</v>
      </c>
      <c r="H29" s="79">
        <v>9</v>
      </c>
      <c r="I29" s="79">
        <v>16</v>
      </c>
      <c r="J29" s="79">
        <v>23</v>
      </c>
      <c r="K29" s="79">
        <v>30</v>
      </c>
      <c r="L29" s="79">
        <v>7</v>
      </c>
      <c r="M29" s="79">
        <v>14</v>
      </c>
      <c r="N29" s="79">
        <v>21</v>
      </c>
      <c r="O29" s="79">
        <v>28</v>
      </c>
      <c r="P29" s="79"/>
      <c r="Q29" s="79">
        <v>100</v>
      </c>
      <c r="R29" s="79" t="s">
        <v>41</v>
      </c>
      <c r="S29" s="81" t="s">
        <v>41</v>
      </c>
      <c r="T29" s="81" t="s">
        <v>41</v>
      </c>
      <c r="U29" s="82"/>
      <c r="V29" s="83"/>
      <c r="W29" s="79"/>
      <c r="X29" s="79"/>
      <c r="Y29" s="84"/>
      <c r="Z29" s="84"/>
      <c r="AA29" s="84"/>
      <c r="AB29" s="85"/>
      <c r="AC29" s="86">
        <v>10</v>
      </c>
      <c r="AD29" s="84"/>
      <c r="AE29" s="85">
        <v>2</v>
      </c>
      <c r="AF29" s="87">
        <v>0.75</v>
      </c>
      <c r="AG29" s="88">
        <v>2</v>
      </c>
      <c r="AH29" s="87">
        <v>20</v>
      </c>
      <c r="AI29" s="84">
        <v>19.25</v>
      </c>
      <c r="AJ29" s="85">
        <v>18.375</v>
      </c>
      <c r="AK29" s="85"/>
      <c r="AL29" s="89"/>
      <c r="AM29" s="90"/>
      <c r="AN29" s="51"/>
      <c r="AO29" s="51"/>
      <c r="AP29" s="51"/>
      <c r="AQ29" s="51"/>
      <c r="AR29" s="95"/>
      <c r="AS29" s="100">
        <v>401751653</v>
      </c>
      <c r="AT29" s="98" t="s">
        <v>139</v>
      </c>
      <c r="AU29" s="98" t="s">
        <v>140</v>
      </c>
      <c r="AV29" s="98" t="s">
        <v>41</v>
      </c>
      <c r="AW29" s="103">
        <v>100</v>
      </c>
      <c r="AX29" s="103">
        <v>90</v>
      </c>
      <c r="AY29" s="98" t="s">
        <v>41</v>
      </c>
      <c r="AZ29" s="98" t="s">
        <v>41</v>
      </c>
      <c r="BA29" s="103">
        <v>190</v>
      </c>
      <c r="BB29" s="101"/>
      <c r="BC29" s="102"/>
    </row>
    <row r="30" spans="1:55" ht="24.95" customHeight="1">
      <c r="A30" s="75">
        <v>28</v>
      </c>
      <c r="B30" s="76">
        <v>98750576</v>
      </c>
      <c r="C30" s="77" t="s">
        <v>141</v>
      </c>
      <c r="D30" s="78">
        <v>18</v>
      </c>
      <c r="E30" s="79"/>
      <c r="F30" s="79"/>
      <c r="G30" s="80"/>
      <c r="H30" s="79">
        <v>9</v>
      </c>
      <c r="I30" s="79">
        <v>16</v>
      </c>
      <c r="J30" s="79"/>
      <c r="K30" s="79">
        <v>30</v>
      </c>
      <c r="L30" s="79"/>
      <c r="M30" s="79">
        <v>14</v>
      </c>
      <c r="N30" s="79">
        <v>21</v>
      </c>
      <c r="O30" s="79"/>
      <c r="P30" s="79" t="s">
        <v>67</v>
      </c>
      <c r="Q30" s="79">
        <v>85</v>
      </c>
      <c r="R30" s="79" t="s">
        <v>41</v>
      </c>
      <c r="S30" s="81" t="s">
        <v>41</v>
      </c>
      <c r="T30" s="81">
        <v>100</v>
      </c>
      <c r="U30" s="82"/>
      <c r="V30" s="83"/>
      <c r="W30" s="79"/>
      <c r="X30" s="79"/>
      <c r="Y30" s="84"/>
      <c r="Z30" s="84"/>
      <c r="AA30" s="84"/>
      <c r="AB30" s="85"/>
      <c r="AC30" s="86">
        <v>10</v>
      </c>
      <c r="AD30" s="84"/>
      <c r="AE30" s="85">
        <v>1.75</v>
      </c>
      <c r="AF30" s="87">
        <v>1</v>
      </c>
      <c r="AG30" s="88">
        <v>2</v>
      </c>
      <c r="AH30" s="87">
        <v>5.5</v>
      </c>
      <c r="AI30" s="84">
        <v>18</v>
      </c>
      <c r="AJ30" s="85">
        <v>14.85</v>
      </c>
      <c r="AK30" s="85"/>
      <c r="AL30" s="89"/>
      <c r="AM30" s="90"/>
      <c r="AN30" s="51"/>
      <c r="AO30" s="51"/>
      <c r="AP30" s="51"/>
      <c r="AQ30" s="51"/>
      <c r="AR30" s="95"/>
      <c r="AS30" s="100">
        <v>400751388</v>
      </c>
      <c r="AT30" s="98" t="s">
        <v>64</v>
      </c>
      <c r="AU30" s="98" t="s">
        <v>142</v>
      </c>
      <c r="AV30" s="98" t="s">
        <v>41</v>
      </c>
      <c r="AW30" s="98" t="s">
        <v>41</v>
      </c>
      <c r="AX30" s="98" t="s">
        <v>41</v>
      </c>
      <c r="AY30" s="103">
        <v>92</v>
      </c>
      <c r="AZ30" s="98" t="s">
        <v>41</v>
      </c>
      <c r="BA30" s="103">
        <v>92</v>
      </c>
      <c r="BB30" s="101"/>
      <c r="BC30" s="102"/>
    </row>
    <row r="31" spans="1:55" ht="24.95" customHeight="1">
      <c r="A31" s="75">
        <v>29</v>
      </c>
      <c r="B31" s="76">
        <v>98750262</v>
      </c>
      <c r="C31" s="77" t="s">
        <v>143</v>
      </c>
      <c r="D31" s="78">
        <v>18</v>
      </c>
      <c r="E31" s="79"/>
      <c r="F31" s="79"/>
      <c r="G31" s="80"/>
      <c r="H31" s="79">
        <v>9</v>
      </c>
      <c r="I31" s="79">
        <v>16</v>
      </c>
      <c r="J31" s="79"/>
      <c r="K31" s="79">
        <v>30</v>
      </c>
      <c r="L31" s="79"/>
      <c r="M31" s="79">
        <v>14</v>
      </c>
      <c r="N31" s="79">
        <v>21</v>
      </c>
      <c r="O31" s="79"/>
      <c r="P31" s="79" t="s">
        <v>144</v>
      </c>
      <c r="Q31" s="79">
        <v>85</v>
      </c>
      <c r="R31" s="79" t="s">
        <v>41</v>
      </c>
      <c r="S31" s="81" t="s">
        <v>41</v>
      </c>
      <c r="T31" s="81">
        <v>90</v>
      </c>
      <c r="U31" s="82"/>
      <c r="V31" s="83"/>
      <c r="W31" s="79"/>
      <c r="X31" s="79"/>
      <c r="Y31" s="84"/>
      <c r="Z31" s="84"/>
      <c r="AA31" s="84"/>
      <c r="AB31" s="85"/>
      <c r="AC31" s="86">
        <v>10</v>
      </c>
      <c r="AD31" s="84"/>
      <c r="AE31" s="85">
        <v>1.75</v>
      </c>
      <c r="AF31" s="87">
        <v>1</v>
      </c>
      <c r="AG31" s="88">
        <v>2</v>
      </c>
      <c r="AH31" s="87">
        <v>11.25</v>
      </c>
      <c r="AI31" s="84">
        <v>18</v>
      </c>
      <c r="AJ31" s="85">
        <v>16</v>
      </c>
      <c r="AK31" s="85"/>
      <c r="AL31" s="89"/>
      <c r="AM31" s="90"/>
      <c r="AN31" s="52"/>
      <c r="AO31" s="52"/>
      <c r="AP31" s="52"/>
      <c r="AQ31" s="52"/>
      <c r="AR31" s="95"/>
      <c r="AS31" s="100">
        <v>400750343</v>
      </c>
      <c r="AT31" s="98" t="s">
        <v>145</v>
      </c>
      <c r="AU31" s="98" t="s">
        <v>146</v>
      </c>
      <c r="AV31" s="98" t="s">
        <v>41</v>
      </c>
      <c r="AW31" s="98" t="s">
        <v>41</v>
      </c>
      <c r="AX31" s="98" t="s">
        <v>41</v>
      </c>
      <c r="AY31" s="98" t="s">
        <v>41</v>
      </c>
      <c r="AZ31" s="98" t="s">
        <v>41</v>
      </c>
      <c r="BA31" s="98" t="s">
        <v>41</v>
      </c>
      <c r="BB31" s="101"/>
      <c r="BC31" s="102"/>
    </row>
    <row r="32" spans="1:55" ht="24.95" customHeight="1">
      <c r="A32" s="75">
        <v>30</v>
      </c>
      <c r="B32" s="76">
        <v>400750175</v>
      </c>
      <c r="C32" s="77" t="s">
        <v>147</v>
      </c>
      <c r="D32" s="78"/>
      <c r="E32" s="79"/>
      <c r="F32" s="79"/>
      <c r="G32" s="80"/>
      <c r="H32" s="79"/>
      <c r="I32" s="79"/>
      <c r="J32" s="79"/>
      <c r="K32" s="79"/>
      <c r="L32" s="79"/>
      <c r="M32" s="79"/>
      <c r="N32" s="79"/>
      <c r="O32" s="79"/>
      <c r="P32" s="79"/>
      <c r="Q32" s="79" t="s">
        <v>41</v>
      </c>
      <c r="R32" s="79" t="s">
        <v>41</v>
      </c>
      <c r="S32" s="81" t="s">
        <v>41</v>
      </c>
      <c r="T32" s="81" t="s">
        <v>41</v>
      </c>
      <c r="U32" s="82"/>
      <c r="V32" s="83"/>
      <c r="W32" s="79"/>
      <c r="X32" s="79"/>
      <c r="Y32" s="84"/>
      <c r="Z32" s="84"/>
      <c r="AA32" s="84"/>
      <c r="AB32" s="85"/>
      <c r="AC32" s="86"/>
      <c r="AD32" s="84"/>
      <c r="AE32" s="85">
        <v>0</v>
      </c>
      <c r="AF32" s="87">
        <v>0</v>
      </c>
      <c r="AG32" s="88">
        <v>0</v>
      </c>
      <c r="AH32" s="87">
        <v>0</v>
      </c>
      <c r="AI32" s="84">
        <v>0</v>
      </c>
      <c r="AJ32" s="85">
        <v>0</v>
      </c>
      <c r="AK32" s="85"/>
      <c r="AL32" s="89"/>
      <c r="AM32" s="90"/>
      <c r="AN32" s="52"/>
      <c r="AO32" s="52"/>
      <c r="AP32" s="52"/>
      <c r="AQ32" s="52"/>
      <c r="AR32" s="95"/>
      <c r="AS32" s="100">
        <v>400750585</v>
      </c>
      <c r="AT32" s="98" t="s">
        <v>148</v>
      </c>
      <c r="AU32" s="98" t="s">
        <v>149</v>
      </c>
      <c r="AV32" s="98" t="s">
        <v>41</v>
      </c>
      <c r="AW32" s="98" t="s">
        <v>41</v>
      </c>
      <c r="AX32" s="103">
        <v>30</v>
      </c>
      <c r="AY32" s="103">
        <v>60</v>
      </c>
      <c r="AZ32" s="98" t="s">
        <v>41</v>
      </c>
      <c r="BA32" s="103">
        <v>90</v>
      </c>
      <c r="BB32" s="101"/>
      <c r="BC32" s="102"/>
    </row>
    <row r="33" spans="1:55" ht="24.95" customHeight="1">
      <c r="A33" s="75">
        <v>31</v>
      </c>
      <c r="B33" s="76">
        <v>401751653</v>
      </c>
      <c r="C33" s="77" t="s">
        <v>150</v>
      </c>
      <c r="D33" s="78">
        <v>16</v>
      </c>
      <c r="E33" s="79"/>
      <c r="F33" s="79"/>
      <c r="G33" s="80">
        <v>2</v>
      </c>
      <c r="H33" s="79"/>
      <c r="I33" s="79">
        <v>16</v>
      </c>
      <c r="J33" s="79">
        <v>23</v>
      </c>
      <c r="K33" s="79"/>
      <c r="L33" s="79">
        <v>7</v>
      </c>
      <c r="M33" s="79">
        <v>14</v>
      </c>
      <c r="N33" s="79">
        <v>21</v>
      </c>
      <c r="O33" s="79">
        <v>28</v>
      </c>
      <c r="P33" s="79"/>
      <c r="Q33" s="79" t="s">
        <v>41</v>
      </c>
      <c r="R33" s="79" t="s">
        <v>41</v>
      </c>
      <c r="S33" s="81">
        <v>100</v>
      </c>
      <c r="T33" s="81">
        <v>90</v>
      </c>
      <c r="U33" s="82"/>
      <c r="V33" s="83"/>
      <c r="W33" s="79"/>
      <c r="X33" s="79"/>
      <c r="Y33" s="84"/>
      <c r="Z33" s="84"/>
      <c r="AA33" s="84"/>
      <c r="AB33" s="85"/>
      <c r="AC33" s="86"/>
      <c r="AD33" s="84"/>
      <c r="AE33" s="85">
        <v>1.75</v>
      </c>
      <c r="AF33" s="87">
        <v>1.5</v>
      </c>
      <c r="AG33" s="88">
        <v>0</v>
      </c>
      <c r="AH33" s="87">
        <v>17.25</v>
      </c>
      <c r="AI33" s="84">
        <v>16</v>
      </c>
      <c r="AJ33" s="85">
        <v>14.7</v>
      </c>
      <c r="AK33" s="85"/>
      <c r="AL33" s="89"/>
      <c r="AM33" s="90"/>
      <c r="AN33" s="52"/>
      <c r="AO33" s="52"/>
      <c r="AP33" s="52"/>
      <c r="AQ33" s="52"/>
      <c r="AR33" s="95"/>
      <c r="AS33" s="100">
        <v>98750912</v>
      </c>
      <c r="AT33" s="98" t="s">
        <v>64</v>
      </c>
      <c r="AU33" s="98" t="s">
        <v>151</v>
      </c>
      <c r="AV33" s="98" t="s">
        <v>41</v>
      </c>
      <c r="AW33" s="98" t="s">
        <v>41</v>
      </c>
      <c r="AX33" s="98" t="s">
        <v>41</v>
      </c>
      <c r="AY33" s="103">
        <v>75</v>
      </c>
      <c r="AZ33" s="98" t="s">
        <v>41</v>
      </c>
      <c r="BA33" s="103">
        <v>75</v>
      </c>
      <c r="BB33" s="101"/>
      <c r="BC33" s="102"/>
    </row>
    <row r="34" spans="1:55" ht="24.95" customHeight="1">
      <c r="A34" s="75">
        <v>32</v>
      </c>
      <c r="B34" s="76">
        <v>999999</v>
      </c>
      <c r="C34" s="77" t="s">
        <v>152</v>
      </c>
      <c r="D34" s="78"/>
      <c r="E34" s="79"/>
      <c r="F34" s="79"/>
      <c r="G34" s="80"/>
      <c r="H34" s="79"/>
      <c r="I34" s="79"/>
      <c r="J34" s="79"/>
      <c r="K34" s="79"/>
      <c r="L34" s="79"/>
      <c r="M34" s="79"/>
      <c r="N34" s="79"/>
      <c r="O34" s="79"/>
      <c r="P34" s="79"/>
      <c r="Q34" s="79" t="e">
        <v>#N/A</v>
      </c>
      <c r="R34" s="79"/>
      <c r="S34" s="81"/>
      <c r="T34" s="81"/>
      <c r="U34" s="82"/>
      <c r="V34" s="83"/>
      <c r="W34" s="79"/>
      <c r="X34" s="79"/>
      <c r="Y34" s="84"/>
      <c r="Z34" s="84"/>
      <c r="AA34" s="84"/>
      <c r="AB34" s="85"/>
      <c r="AC34" s="86"/>
      <c r="AD34" s="84"/>
      <c r="AE34" s="85">
        <v>2</v>
      </c>
      <c r="AF34" s="87">
        <v>2</v>
      </c>
      <c r="AG34" s="88">
        <v>2</v>
      </c>
      <c r="AH34" s="87">
        <v>20</v>
      </c>
      <c r="AI34" s="84">
        <v>20</v>
      </c>
      <c r="AJ34" s="85">
        <v>20</v>
      </c>
      <c r="AK34" s="85"/>
      <c r="AL34" s="89"/>
      <c r="AM34" s="90"/>
      <c r="AN34" s="52"/>
      <c r="AO34" s="52"/>
      <c r="AP34" s="52"/>
      <c r="AQ34" s="52"/>
      <c r="AR34" s="95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</row>
    <row r="35" spans="1:55" ht="24.95" customHeight="1">
      <c r="A35" s="75">
        <v>33</v>
      </c>
      <c r="B35" s="76"/>
      <c r="C35" s="77"/>
      <c r="D35" s="78"/>
      <c r="E35" s="79"/>
      <c r="F35" s="79"/>
      <c r="G35" s="80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81"/>
      <c r="T35" s="81"/>
      <c r="U35" s="82"/>
      <c r="V35" s="83"/>
      <c r="W35" s="79"/>
      <c r="X35" s="79"/>
      <c r="Y35" s="84"/>
      <c r="Z35" s="84"/>
      <c r="AA35" s="84"/>
      <c r="AB35" s="85"/>
      <c r="AC35" s="86"/>
      <c r="AD35" s="84"/>
      <c r="AE35" s="85"/>
      <c r="AF35" s="87"/>
      <c r="AG35" s="88">
        <v>0</v>
      </c>
      <c r="AH35" s="87">
        <v>0</v>
      </c>
      <c r="AI35" s="84">
        <v>0</v>
      </c>
      <c r="AJ35" s="85">
        <v>0</v>
      </c>
      <c r="AK35" s="85"/>
      <c r="AL35" s="89"/>
      <c r="AM35" s="90"/>
      <c r="AN35" s="52"/>
      <c r="AO35" s="52"/>
      <c r="AP35" s="52"/>
      <c r="AQ35" s="52"/>
      <c r="AR35" s="95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</row>
    <row r="36" spans="1:55" ht="24.95" customHeight="1">
      <c r="A36" s="75">
        <v>34</v>
      </c>
      <c r="B36" s="76"/>
      <c r="C36" s="77"/>
      <c r="D36" s="78"/>
      <c r="E36" s="79"/>
      <c r="F36" s="79"/>
      <c r="G36" s="80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2"/>
      <c r="V36" s="83"/>
      <c r="W36" s="79"/>
      <c r="X36" s="79"/>
      <c r="Y36" s="84"/>
      <c r="Z36" s="84"/>
      <c r="AA36" s="84"/>
      <c r="AB36" s="85"/>
      <c r="AC36" s="86"/>
      <c r="AD36" s="84"/>
      <c r="AE36" s="85"/>
      <c r="AF36" s="87"/>
      <c r="AG36" s="88">
        <v>0</v>
      </c>
      <c r="AH36" s="87">
        <v>0</v>
      </c>
      <c r="AI36" s="84">
        <v>0</v>
      </c>
      <c r="AJ36" s="85">
        <v>0</v>
      </c>
      <c r="AK36" s="85"/>
      <c r="AL36" s="89"/>
      <c r="AM36" s="90"/>
      <c r="AN36" s="52"/>
      <c r="AO36" s="52"/>
      <c r="AP36" s="52"/>
      <c r="AQ36" s="52"/>
      <c r="AR36" s="95"/>
      <c r="AS36" s="102"/>
      <c r="AT36" s="101"/>
      <c r="AU36" s="101"/>
      <c r="AV36" s="102"/>
      <c r="AW36" s="101"/>
      <c r="AX36" s="101"/>
      <c r="AY36" s="101"/>
      <c r="AZ36" s="101"/>
      <c r="BA36" s="101"/>
      <c r="BB36" s="101"/>
      <c r="BC36" s="102"/>
    </row>
    <row r="37" spans="1:55" ht="24.95" customHeight="1">
      <c r="A37" s="75">
        <v>35</v>
      </c>
      <c r="B37" s="76"/>
      <c r="C37" s="77"/>
      <c r="D37" s="78"/>
      <c r="E37" s="79"/>
      <c r="F37" s="79"/>
      <c r="G37" s="80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2"/>
      <c r="V37" s="83"/>
      <c r="W37" s="79"/>
      <c r="X37" s="79"/>
      <c r="Y37" s="84"/>
      <c r="Z37" s="84"/>
      <c r="AA37" s="84"/>
      <c r="AB37" s="85"/>
      <c r="AC37" s="86"/>
      <c r="AD37" s="84"/>
      <c r="AE37" s="85"/>
      <c r="AF37" s="87"/>
      <c r="AG37" s="88">
        <f t="shared" ref="AG37:AG50" si="0">AC37*2/10</f>
        <v>0</v>
      </c>
      <c r="AH37" s="87">
        <f t="shared" ref="AH37:AH41" si="1">D37</f>
        <v>0</v>
      </c>
      <c r="AI37" s="84"/>
      <c r="AJ37" s="85">
        <f t="shared" ref="AJ37:AJ52" si="2">(AH37/4)+AE37+AF37+AG37+(AI37*12/20)</f>
        <v>0</v>
      </c>
      <c r="AK37" s="85"/>
      <c r="AL37" s="89"/>
      <c r="AM37" s="90"/>
      <c r="AN37" s="52"/>
      <c r="AO37" s="52"/>
      <c r="AP37" s="52"/>
      <c r="AQ37" s="52"/>
      <c r="AR37" s="95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</row>
    <row r="38" spans="1:55" ht="24.95" customHeight="1">
      <c r="A38" s="75">
        <v>36</v>
      </c>
      <c r="B38" s="76"/>
      <c r="C38" s="77"/>
      <c r="D38" s="78"/>
      <c r="E38" s="79"/>
      <c r="F38" s="79"/>
      <c r="G38" s="80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2"/>
      <c r="V38" s="83"/>
      <c r="W38" s="79"/>
      <c r="X38" s="79"/>
      <c r="Y38" s="84"/>
      <c r="Z38" s="84"/>
      <c r="AA38" s="84"/>
      <c r="AB38" s="85"/>
      <c r="AC38" s="86"/>
      <c r="AD38" s="84"/>
      <c r="AE38" s="85"/>
      <c r="AF38" s="87"/>
      <c r="AG38" s="88">
        <f t="shared" si="0"/>
        <v>0</v>
      </c>
      <c r="AH38" s="87">
        <f t="shared" si="1"/>
        <v>0</v>
      </c>
      <c r="AI38" s="84"/>
      <c r="AJ38" s="85">
        <f t="shared" si="2"/>
        <v>0</v>
      </c>
      <c r="AK38" s="85"/>
      <c r="AL38" s="89"/>
      <c r="AM38" s="90"/>
      <c r="AN38" s="52"/>
      <c r="AO38" s="52"/>
      <c r="AP38" s="52"/>
      <c r="AQ38" s="52"/>
      <c r="AR38" s="95"/>
      <c r="AS38" s="105"/>
      <c r="AT38" s="97"/>
      <c r="AU38" s="106"/>
      <c r="AV38" s="107"/>
      <c r="AW38" s="97"/>
      <c r="AX38" s="97"/>
      <c r="AY38" s="106"/>
      <c r="AZ38" s="106"/>
      <c r="BA38" s="106"/>
      <c r="BC38" s="108"/>
    </row>
    <row r="39" spans="1:55" ht="24.95" customHeight="1">
      <c r="A39" s="75">
        <v>37</v>
      </c>
      <c r="B39" s="76"/>
      <c r="C39" s="77"/>
      <c r="D39" s="78"/>
      <c r="E39" s="79"/>
      <c r="F39" s="79"/>
      <c r="G39" s="80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82"/>
      <c r="V39" s="83"/>
      <c r="W39" s="79"/>
      <c r="X39" s="79"/>
      <c r="Y39" s="84"/>
      <c r="Z39" s="84"/>
      <c r="AA39" s="84"/>
      <c r="AB39" s="85"/>
      <c r="AC39" s="86"/>
      <c r="AD39" s="84"/>
      <c r="AE39" s="85"/>
      <c r="AF39" s="87"/>
      <c r="AG39" s="88">
        <f t="shared" si="0"/>
        <v>0</v>
      </c>
      <c r="AH39" s="87">
        <f t="shared" si="1"/>
        <v>0</v>
      </c>
      <c r="AI39" s="84"/>
      <c r="AJ39" s="85">
        <f t="shared" si="2"/>
        <v>0</v>
      </c>
      <c r="AK39" s="85"/>
      <c r="AL39" s="89"/>
      <c r="AM39" s="90"/>
      <c r="AN39" s="52"/>
      <c r="AO39" s="52"/>
      <c r="AP39" s="52"/>
      <c r="AQ39" s="52"/>
      <c r="AR39" s="95"/>
      <c r="AS39" s="105"/>
      <c r="AT39" s="97"/>
      <c r="AU39" s="106"/>
      <c r="AV39" s="107"/>
      <c r="AW39" s="97"/>
      <c r="AX39" s="97"/>
      <c r="AY39" s="106"/>
      <c r="AZ39" s="106"/>
      <c r="BA39" s="106"/>
      <c r="BC39" s="108"/>
    </row>
    <row r="40" spans="1:55" ht="24.95" customHeight="1">
      <c r="A40" s="75">
        <v>38</v>
      </c>
      <c r="B40" s="76"/>
      <c r="C40" s="77"/>
      <c r="D40" s="78"/>
      <c r="E40" s="79"/>
      <c r="F40" s="79"/>
      <c r="G40" s="80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2"/>
      <c r="V40" s="83"/>
      <c r="W40" s="79"/>
      <c r="X40" s="79"/>
      <c r="Y40" s="84"/>
      <c r="Z40" s="84"/>
      <c r="AA40" s="84"/>
      <c r="AB40" s="85"/>
      <c r="AC40" s="86"/>
      <c r="AD40" s="84"/>
      <c r="AE40" s="85"/>
      <c r="AF40" s="87"/>
      <c r="AG40" s="88">
        <f t="shared" si="0"/>
        <v>0</v>
      </c>
      <c r="AH40" s="87">
        <f t="shared" si="1"/>
        <v>0</v>
      </c>
      <c r="AI40" s="84"/>
      <c r="AJ40" s="85">
        <f t="shared" si="2"/>
        <v>0</v>
      </c>
      <c r="AK40" s="85"/>
      <c r="AL40" s="89"/>
      <c r="AM40" s="90"/>
      <c r="AN40" s="52"/>
      <c r="AO40" s="52"/>
      <c r="AP40" s="52"/>
      <c r="AQ40" s="52"/>
      <c r="AR40" s="95"/>
      <c r="AS40" s="105"/>
      <c r="AT40" s="97"/>
      <c r="AU40" s="106"/>
      <c r="AV40" s="107"/>
      <c r="AW40" s="97"/>
      <c r="AX40" s="97"/>
      <c r="AY40" s="106"/>
      <c r="AZ40" s="106"/>
      <c r="BA40" s="106"/>
      <c r="BC40" s="108"/>
    </row>
    <row r="41" spans="1:55" ht="24.95" customHeight="1">
      <c r="A41" s="75">
        <v>39</v>
      </c>
      <c r="B41" s="76"/>
      <c r="C41" s="77"/>
      <c r="D41" s="78"/>
      <c r="E41" s="79"/>
      <c r="F41" s="79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82"/>
      <c r="V41" s="83"/>
      <c r="W41" s="79"/>
      <c r="X41" s="79"/>
      <c r="Y41" s="84"/>
      <c r="Z41" s="84"/>
      <c r="AA41" s="84"/>
      <c r="AB41" s="85"/>
      <c r="AC41" s="86"/>
      <c r="AD41" s="84"/>
      <c r="AE41" s="85"/>
      <c r="AF41" s="87"/>
      <c r="AG41" s="88">
        <f t="shared" si="0"/>
        <v>0</v>
      </c>
      <c r="AH41" s="87">
        <f t="shared" si="1"/>
        <v>0</v>
      </c>
      <c r="AI41" s="84"/>
      <c r="AJ41" s="85">
        <f t="shared" si="2"/>
        <v>0</v>
      </c>
      <c r="AK41" s="85"/>
      <c r="AL41" s="89"/>
      <c r="AM41" s="90"/>
      <c r="AN41" s="52"/>
      <c r="AO41" s="52"/>
      <c r="AP41" s="52"/>
      <c r="AQ41" s="52"/>
      <c r="AR41" s="95"/>
      <c r="AS41" s="105"/>
      <c r="AT41" s="97"/>
      <c r="AU41" s="106"/>
      <c r="AV41" s="97"/>
      <c r="AW41" s="97"/>
      <c r="AX41" s="97"/>
      <c r="AY41" s="106"/>
      <c r="AZ41" s="97"/>
      <c r="BA41" s="97"/>
      <c r="BC41" s="108"/>
    </row>
    <row r="42" spans="1:55" ht="24.95" customHeight="1">
      <c r="A42" s="75">
        <v>40</v>
      </c>
      <c r="B42" s="76"/>
      <c r="C42" s="77"/>
      <c r="D42" s="78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82"/>
      <c r="V42" s="83"/>
      <c r="W42" s="79"/>
      <c r="X42" s="79"/>
      <c r="Y42" s="84"/>
      <c r="Z42" s="84"/>
      <c r="AA42" s="84"/>
      <c r="AB42" s="85"/>
      <c r="AC42" s="86"/>
      <c r="AD42" s="84"/>
      <c r="AE42" s="85"/>
      <c r="AF42" s="87"/>
      <c r="AG42" s="88">
        <f t="shared" si="0"/>
        <v>0</v>
      </c>
      <c r="AH42" s="87">
        <f t="shared" ref="AH42:AH52" si="3">Y42</f>
        <v>0</v>
      </c>
      <c r="AI42" s="84"/>
      <c r="AJ42" s="85">
        <f t="shared" si="2"/>
        <v>0</v>
      </c>
      <c r="AK42" s="85"/>
      <c r="AL42" s="89"/>
      <c r="AM42" s="90"/>
      <c r="AN42" s="52"/>
      <c r="AO42" s="52"/>
      <c r="AP42" s="52"/>
      <c r="AQ42" s="52"/>
      <c r="AR42" s="95"/>
      <c r="AS42" s="105"/>
      <c r="AT42" s="97"/>
      <c r="AU42" s="106"/>
      <c r="AV42" s="107"/>
      <c r="AW42" s="97"/>
      <c r="AX42" s="97"/>
      <c r="AY42" s="106"/>
      <c r="AZ42" s="97"/>
      <c r="BA42" s="97"/>
      <c r="BC42" s="108"/>
    </row>
    <row r="43" spans="1:55" ht="24.95" customHeight="1">
      <c r="A43" s="75"/>
      <c r="B43" s="76"/>
      <c r="C43" s="77"/>
      <c r="D43" s="78"/>
      <c r="E43" s="79"/>
      <c r="F43" s="79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82"/>
      <c r="V43" s="83"/>
      <c r="W43" s="79"/>
      <c r="X43" s="79"/>
      <c r="Y43" s="84"/>
      <c r="Z43" s="84"/>
      <c r="AA43" s="84"/>
      <c r="AB43" s="85"/>
      <c r="AC43" s="86"/>
      <c r="AD43" s="84"/>
      <c r="AE43" s="85"/>
      <c r="AF43" s="87"/>
      <c r="AG43" s="88">
        <f t="shared" si="0"/>
        <v>0</v>
      </c>
      <c r="AH43" s="87">
        <f t="shared" si="3"/>
        <v>0</v>
      </c>
      <c r="AI43" s="84"/>
      <c r="AJ43" s="85">
        <f t="shared" si="2"/>
        <v>0</v>
      </c>
      <c r="AK43" s="85"/>
      <c r="AL43" s="89"/>
      <c r="AM43" s="90"/>
      <c r="AN43" s="52"/>
      <c r="AO43" s="52"/>
      <c r="AP43" s="52"/>
      <c r="AQ43" s="52"/>
      <c r="AR43" s="95"/>
      <c r="AS43" s="105"/>
      <c r="AT43" s="97"/>
      <c r="AU43" s="106"/>
      <c r="AV43" s="107"/>
      <c r="AW43" s="97"/>
      <c r="AX43" s="97"/>
      <c r="AY43" s="106"/>
      <c r="AZ43" s="106"/>
      <c r="BA43" s="106"/>
      <c r="BC43" s="108"/>
    </row>
    <row r="44" spans="1:55" ht="24.95" customHeight="1">
      <c r="A44" s="75"/>
      <c r="B44" s="76"/>
      <c r="C44" s="77"/>
      <c r="D44" s="78"/>
      <c r="E44" s="79"/>
      <c r="F44" s="79"/>
      <c r="G44" s="80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2"/>
      <c r="V44" s="83"/>
      <c r="W44" s="79"/>
      <c r="X44" s="79"/>
      <c r="Y44" s="84"/>
      <c r="Z44" s="84"/>
      <c r="AA44" s="84"/>
      <c r="AB44" s="85"/>
      <c r="AC44" s="86"/>
      <c r="AD44" s="84"/>
      <c r="AE44" s="85"/>
      <c r="AF44" s="87"/>
      <c r="AG44" s="88">
        <f t="shared" si="0"/>
        <v>0</v>
      </c>
      <c r="AH44" s="87">
        <f t="shared" si="3"/>
        <v>0</v>
      </c>
      <c r="AI44" s="84"/>
      <c r="AJ44" s="85">
        <f t="shared" si="2"/>
        <v>0</v>
      </c>
      <c r="AK44" s="85"/>
      <c r="AL44" s="89"/>
      <c r="AM44" s="90"/>
      <c r="AN44" s="52"/>
      <c r="AO44" s="52"/>
      <c r="AP44" s="52"/>
      <c r="AQ44" s="52"/>
      <c r="AR44" s="95"/>
      <c r="AS44" s="105"/>
      <c r="AT44" s="97"/>
      <c r="AU44" s="106"/>
      <c r="AV44" s="107"/>
      <c r="AW44" s="97"/>
      <c r="AX44" s="97"/>
      <c r="AY44" s="106"/>
      <c r="AZ44" s="106"/>
      <c r="BA44" s="106"/>
      <c r="BC44" s="108"/>
    </row>
    <row r="45" spans="1:55" ht="24.95" customHeight="1">
      <c r="A45" s="75"/>
      <c r="B45" s="76"/>
      <c r="C45" s="77"/>
      <c r="D45" s="78"/>
      <c r="E45" s="79"/>
      <c r="F45" s="79"/>
      <c r="G45" s="80"/>
      <c r="H45" s="79"/>
      <c r="I45" s="83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82"/>
      <c r="V45" s="83"/>
      <c r="W45" s="79"/>
      <c r="X45" s="79"/>
      <c r="Y45" s="84"/>
      <c r="Z45" s="84"/>
      <c r="AA45" s="84"/>
      <c r="AB45" s="85"/>
      <c r="AC45" s="86"/>
      <c r="AD45" s="84"/>
      <c r="AE45" s="85"/>
      <c r="AF45" s="87"/>
      <c r="AG45" s="88">
        <f t="shared" si="0"/>
        <v>0</v>
      </c>
      <c r="AH45" s="87">
        <f t="shared" si="3"/>
        <v>0</v>
      </c>
      <c r="AI45" s="84"/>
      <c r="AJ45" s="85">
        <f t="shared" si="2"/>
        <v>0</v>
      </c>
      <c r="AK45" s="85"/>
      <c r="AL45" s="89"/>
      <c r="AM45" s="90"/>
      <c r="AN45" s="52"/>
      <c r="AO45" s="52"/>
      <c r="AP45" s="52"/>
      <c r="AQ45" s="52"/>
      <c r="AR45" s="97"/>
      <c r="AS45" s="105"/>
      <c r="AT45" s="97"/>
      <c r="AU45" s="97"/>
      <c r="AV45" s="99"/>
      <c r="AW45" s="99"/>
      <c r="AX45" s="99"/>
      <c r="AY45" s="99"/>
      <c r="AZ45" s="99"/>
      <c r="BA45" s="99"/>
    </row>
    <row r="46" spans="1:55" ht="24.95" customHeight="1">
      <c r="A46" s="75"/>
      <c r="B46" s="76"/>
      <c r="C46" s="77"/>
      <c r="D46" s="78"/>
      <c r="E46" s="79"/>
      <c r="F46" s="79"/>
      <c r="G46" s="80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2"/>
      <c r="V46" s="83"/>
      <c r="W46" s="79"/>
      <c r="X46" s="79"/>
      <c r="Y46" s="84"/>
      <c r="Z46" s="84"/>
      <c r="AA46" s="84"/>
      <c r="AB46" s="85"/>
      <c r="AC46" s="86"/>
      <c r="AD46" s="84"/>
      <c r="AE46" s="85"/>
      <c r="AF46" s="87"/>
      <c r="AG46" s="88">
        <f t="shared" si="0"/>
        <v>0</v>
      </c>
      <c r="AH46" s="87">
        <f t="shared" si="3"/>
        <v>0</v>
      </c>
      <c r="AI46" s="84"/>
      <c r="AJ46" s="85">
        <f t="shared" si="2"/>
        <v>0</v>
      </c>
      <c r="AK46" s="85"/>
      <c r="AL46" s="89"/>
      <c r="AM46" s="90"/>
      <c r="AN46" s="52"/>
      <c r="AO46" s="52"/>
      <c r="AP46" s="52"/>
      <c r="AQ46" s="52"/>
      <c r="AR46" s="97"/>
      <c r="AS46" s="105"/>
      <c r="AT46" s="97"/>
      <c r="AU46" s="106"/>
      <c r="AV46" s="102"/>
      <c r="AW46" s="101"/>
      <c r="AX46" s="101"/>
      <c r="AZ46" s="101"/>
      <c r="BA46" s="101"/>
      <c r="BC46" s="108"/>
    </row>
    <row r="47" spans="1:55" ht="24.95" customHeight="1">
      <c r="A47" s="75"/>
      <c r="B47" s="76"/>
      <c r="C47" s="77"/>
      <c r="D47" s="78"/>
      <c r="E47" s="79"/>
      <c r="F47" s="79"/>
      <c r="G47" s="8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2"/>
      <c r="V47" s="83"/>
      <c r="W47" s="79"/>
      <c r="X47" s="79"/>
      <c r="Y47" s="84"/>
      <c r="Z47" s="84"/>
      <c r="AA47" s="84"/>
      <c r="AB47" s="85"/>
      <c r="AC47" s="86"/>
      <c r="AD47" s="84"/>
      <c r="AE47" s="85"/>
      <c r="AF47" s="87"/>
      <c r="AG47" s="88">
        <f t="shared" si="0"/>
        <v>0</v>
      </c>
      <c r="AH47" s="87">
        <f t="shared" si="3"/>
        <v>0</v>
      </c>
      <c r="AI47" s="84"/>
      <c r="AJ47" s="85">
        <f t="shared" si="2"/>
        <v>0</v>
      </c>
      <c r="AK47" s="85"/>
      <c r="AL47" s="89"/>
      <c r="AM47" s="90"/>
      <c r="AN47" s="52"/>
      <c r="AO47" s="52"/>
      <c r="AP47" s="52"/>
      <c r="AQ47" s="52"/>
      <c r="AR47" s="97"/>
      <c r="AS47" s="105"/>
      <c r="AT47" s="97"/>
      <c r="AU47" s="106"/>
      <c r="AV47" s="102"/>
      <c r="AW47" s="101"/>
      <c r="AX47" s="101"/>
      <c r="AZ47" s="101"/>
      <c r="BA47" s="101"/>
      <c r="BC47" s="108"/>
    </row>
    <row r="48" spans="1:55" ht="24.95" customHeight="1">
      <c r="A48" s="75"/>
      <c r="B48" s="76"/>
      <c r="C48" s="77"/>
      <c r="D48" s="78"/>
      <c r="E48" s="79"/>
      <c r="F48" s="79"/>
      <c r="G48" s="80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2"/>
      <c r="V48" s="83"/>
      <c r="W48" s="79"/>
      <c r="X48" s="79"/>
      <c r="Y48" s="84"/>
      <c r="Z48" s="84"/>
      <c r="AA48" s="84"/>
      <c r="AB48" s="85"/>
      <c r="AC48" s="86"/>
      <c r="AD48" s="84"/>
      <c r="AE48" s="85"/>
      <c r="AF48" s="87"/>
      <c r="AG48" s="88">
        <f t="shared" si="0"/>
        <v>0</v>
      </c>
      <c r="AH48" s="87">
        <f t="shared" si="3"/>
        <v>0</v>
      </c>
      <c r="AI48" s="84"/>
      <c r="AJ48" s="85">
        <f t="shared" si="2"/>
        <v>0</v>
      </c>
      <c r="AK48" s="85"/>
      <c r="AL48" s="89"/>
      <c r="AM48" s="90"/>
      <c r="AN48" s="52"/>
      <c r="AO48" s="52"/>
      <c r="AP48" s="52"/>
      <c r="AQ48" s="52"/>
      <c r="AR48" s="97"/>
      <c r="AS48" s="105"/>
      <c r="AT48" s="97"/>
      <c r="AU48" s="106"/>
      <c r="AV48" s="102"/>
      <c r="AW48" s="101"/>
      <c r="AX48" s="101"/>
      <c r="AZ48" s="101"/>
      <c r="BA48" s="101"/>
      <c r="BC48" s="108"/>
    </row>
    <row r="49" spans="1:55" ht="24.95" customHeight="1">
      <c r="A49" s="75"/>
      <c r="B49" s="76"/>
      <c r="C49" s="77"/>
      <c r="D49" s="78"/>
      <c r="E49" s="79"/>
      <c r="F49" s="79"/>
      <c r="G49" s="80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2"/>
      <c r="V49" s="83"/>
      <c r="W49" s="79"/>
      <c r="X49" s="79"/>
      <c r="Y49" s="84"/>
      <c r="Z49" s="84"/>
      <c r="AA49" s="84"/>
      <c r="AB49" s="85"/>
      <c r="AC49" s="86"/>
      <c r="AD49" s="84"/>
      <c r="AE49" s="85"/>
      <c r="AF49" s="87"/>
      <c r="AG49" s="88">
        <f t="shared" si="0"/>
        <v>0</v>
      </c>
      <c r="AH49" s="87">
        <f t="shared" si="3"/>
        <v>0</v>
      </c>
      <c r="AI49" s="84"/>
      <c r="AJ49" s="85">
        <f t="shared" si="2"/>
        <v>0</v>
      </c>
      <c r="AK49" s="85"/>
      <c r="AL49" s="89">
        <f t="shared" ref="AL37:AL52" si="4">AK49-AI49</f>
        <v>0</v>
      </c>
      <c r="AM49" s="90">
        <f t="shared" ref="AM4:AM52" si="5">AK49-AI49</f>
        <v>0</v>
      </c>
      <c r="AN49" s="52"/>
      <c r="AO49" s="52"/>
      <c r="AP49" s="52"/>
      <c r="AQ49" s="52"/>
      <c r="AR49" s="97"/>
      <c r="AS49" s="105"/>
      <c r="AT49" s="97"/>
      <c r="AU49" s="106"/>
      <c r="AV49" s="102"/>
      <c r="AW49" s="101"/>
      <c r="AX49" s="101"/>
      <c r="AZ49" s="101"/>
      <c r="BA49" s="101"/>
      <c r="BC49" s="108"/>
    </row>
    <row r="50" spans="1:55" ht="24.95" customHeight="1">
      <c r="A50" s="75"/>
      <c r="B50" s="76"/>
      <c r="C50" s="77"/>
      <c r="D50" s="78"/>
      <c r="E50" s="79"/>
      <c r="F50" s="79"/>
      <c r="G50" s="80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2"/>
      <c r="V50" s="83"/>
      <c r="W50" s="79"/>
      <c r="X50" s="79"/>
      <c r="Y50" s="84"/>
      <c r="Z50" s="84"/>
      <c r="AA50" s="84"/>
      <c r="AB50" s="85"/>
      <c r="AC50" s="86"/>
      <c r="AD50" s="84"/>
      <c r="AE50" s="85"/>
      <c r="AF50" s="87"/>
      <c r="AG50" s="88">
        <f t="shared" si="0"/>
        <v>0</v>
      </c>
      <c r="AH50" s="87">
        <f t="shared" si="3"/>
        <v>0</v>
      </c>
      <c r="AI50" s="84"/>
      <c r="AJ50" s="85">
        <f t="shared" si="2"/>
        <v>0</v>
      </c>
      <c r="AK50" s="85"/>
      <c r="AL50" s="89">
        <f t="shared" si="4"/>
        <v>0</v>
      </c>
      <c r="AM50" s="90">
        <f t="shared" si="5"/>
        <v>0</v>
      </c>
      <c r="AN50" s="52"/>
      <c r="AO50" s="52"/>
      <c r="AP50" s="52"/>
      <c r="AQ50" s="52"/>
      <c r="AR50" s="97"/>
      <c r="AS50" s="105"/>
      <c r="AT50" s="97"/>
      <c r="AU50" s="97"/>
      <c r="AV50" s="102"/>
      <c r="AW50" s="101"/>
      <c r="AX50" s="101"/>
      <c r="AZ50" s="101"/>
      <c r="BA50" s="101"/>
      <c r="BC50" s="108"/>
    </row>
    <row r="51" spans="1:55" ht="24.95" customHeight="1">
      <c r="A51" s="75"/>
      <c r="B51" s="76"/>
      <c r="C51" s="77"/>
      <c r="D51" s="78"/>
      <c r="E51" s="79"/>
      <c r="F51" s="79"/>
      <c r="G51" s="80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82"/>
      <c r="V51" s="83"/>
      <c r="W51" s="79"/>
      <c r="X51" s="79"/>
      <c r="Y51" s="84"/>
      <c r="Z51" s="84"/>
      <c r="AA51" s="84"/>
      <c r="AB51" s="85"/>
      <c r="AC51" s="86"/>
      <c r="AD51" s="84"/>
      <c r="AE51" s="85"/>
      <c r="AF51" s="87"/>
      <c r="AG51" s="88">
        <f>AC51/10</f>
        <v>0</v>
      </c>
      <c r="AH51" s="87">
        <f t="shared" si="3"/>
        <v>0</v>
      </c>
      <c r="AI51" s="84"/>
      <c r="AJ51" s="85">
        <f t="shared" si="2"/>
        <v>0</v>
      </c>
      <c r="AK51" s="85"/>
      <c r="AL51" s="89">
        <f t="shared" si="4"/>
        <v>0</v>
      </c>
      <c r="AM51" s="90">
        <f t="shared" si="5"/>
        <v>0</v>
      </c>
      <c r="AN51" s="52"/>
      <c r="AO51" s="52"/>
      <c r="AP51" s="52"/>
      <c r="AQ51" s="52"/>
      <c r="AR51" s="97"/>
      <c r="AS51" s="105"/>
      <c r="AT51" s="97"/>
      <c r="AU51" s="106"/>
      <c r="AV51" s="109"/>
      <c r="AW51" s="110"/>
      <c r="AX51" s="110"/>
      <c r="AZ51" s="110"/>
      <c r="BA51" s="110"/>
      <c r="BC51" s="108"/>
    </row>
    <row r="52" spans="1:55" ht="24.95" customHeight="1">
      <c r="A52" s="75"/>
      <c r="B52" s="76"/>
      <c r="C52" s="77"/>
      <c r="D52" s="78"/>
      <c r="E52" s="79"/>
      <c r="F52" s="79"/>
      <c r="G52" s="80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2"/>
      <c r="V52" s="83"/>
      <c r="W52" s="79"/>
      <c r="X52" s="79"/>
      <c r="Y52" s="84"/>
      <c r="Z52" s="84"/>
      <c r="AA52" s="84"/>
      <c r="AB52" s="85"/>
      <c r="AC52" s="86"/>
      <c r="AD52" s="84"/>
      <c r="AE52" s="85"/>
      <c r="AF52" s="87"/>
      <c r="AG52" s="88">
        <f>AC52/10</f>
        <v>0</v>
      </c>
      <c r="AH52" s="87">
        <f t="shared" si="3"/>
        <v>0</v>
      </c>
      <c r="AI52" s="84"/>
      <c r="AJ52" s="85">
        <f t="shared" si="2"/>
        <v>0</v>
      </c>
      <c r="AK52" s="85"/>
      <c r="AL52" s="89">
        <f t="shared" si="4"/>
        <v>0</v>
      </c>
      <c r="AM52" s="90">
        <f t="shared" si="5"/>
        <v>0</v>
      </c>
      <c r="AN52" s="52"/>
      <c r="AO52" s="52"/>
      <c r="AP52" s="52"/>
      <c r="AQ52" s="52"/>
      <c r="AR52" s="97"/>
      <c r="AS52" s="105"/>
      <c r="AT52" s="97"/>
      <c r="AU52" s="106"/>
      <c r="AV52" s="108"/>
      <c r="BC52" s="108"/>
    </row>
    <row r="53" spans="1:55">
      <c r="Y53" s="84"/>
      <c r="Z53" s="84"/>
      <c r="AA53" s="84"/>
      <c r="AV53" s="108"/>
      <c r="BC53" s="108"/>
    </row>
    <row r="54" spans="1:55">
      <c r="Y54" s="84"/>
      <c r="Z54" s="84"/>
      <c r="AA54" s="84"/>
    </row>
    <row r="55" spans="1:55">
      <c r="AV55" s="108"/>
      <c r="BC55" s="108"/>
    </row>
    <row r="56" spans="1:55">
      <c r="AV56" s="108"/>
      <c r="BC56" s="108"/>
    </row>
    <row r="57" spans="1:55">
      <c r="AV57" s="108"/>
      <c r="BC57" s="108"/>
    </row>
    <row r="58" spans="1:55">
      <c r="AV58" s="108"/>
      <c r="BC58" s="108"/>
    </row>
    <row r="59" spans="1:55">
      <c r="AV59" s="108"/>
      <c r="BC59" s="108"/>
    </row>
  </sheetData>
  <sheetProtection algorithmName="SHA-512" hashValue="v0Pbvw+5M1ndYDhSOZ4hOimEbB8QVhYVgUYJ+rQk9NNqEu773B9HtjLMWqtnAAWk0LSbEspg7YPx1pa/g2V36g==" saltValue="Ed0mcLmzHPrUFD5TDW0DGw==" spinCount="100000" sheet="1" objects="1" scenarios="1"/>
  <dataConsolidate/>
  <mergeCells count="16">
    <mergeCell ref="AP24:AQ25"/>
    <mergeCell ref="AS34:BC34"/>
    <mergeCell ref="AS35:BC35"/>
    <mergeCell ref="AS37:BC37"/>
    <mergeCell ref="AP10:AQ11"/>
    <mergeCell ref="AP15:AQ16"/>
    <mergeCell ref="AN17:AN18"/>
    <mergeCell ref="AO17:AO18"/>
    <mergeCell ref="AP17:AQ18"/>
    <mergeCell ref="AP19:AQ21"/>
    <mergeCell ref="AO2:AQ2"/>
    <mergeCell ref="AP3:AQ4"/>
    <mergeCell ref="AN5:AN6"/>
    <mergeCell ref="AO5:AO6"/>
    <mergeCell ref="AP5:AQ6"/>
    <mergeCell ref="AP7:AQ9"/>
  </mergeCells>
  <conditionalFormatting sqref="AI2:AK2 A46:C52 G3:K44 U2:U26 A2:C44 S3:T44 E4:E52 Y3:AA54 L28:N44 AB28:AB52 AB2:AB26 W27 W3:X26 D2:D52 V2:V27 V28:X52 F28:F44 U28:U44 F45:N52 S45:U52 AC2:AD52 AE2 L3:Q27 O2:Q2 O28:Q52 AG2:AG52 AE3:AF52 AH3:AK52 AM3:AM52">
    <cfRule type="expression" dxfId="198" priority="185">
      <formula>MOD(ROW(),2)=0</formula>
    </cfRule>
    <cfRule type="expression" dxfId="197" priority="186">
      <formula>MOD(COLUMN(),2)=0</formula>
    </cfRule>
  </conditionalFormatting>
  <conditionalFormatting sqref="AN4">
    <cfRule type="expression" dxfId="196" priority="183">
      <formula>MOD(ROW(),2)=0</formula>
    </cfRule>
    <cfRule type="expression" dxfId="195" priority="184">
      <formula>MOD(COLUMN(),2)=0</formula>
    </cfRule>
  </conditionalFormatting>
  <conditionalFormatting sqref="W2">
    <cfRule type="expression" dxfId="194" priority="181">
      <formula>MOD(ROW(),2)=0</formula>
    </cfRule>
    <cfRule type="expression" dxfId="193" priority="182">
      <formula>MOD(COLUMN(),2)=0</formula>
    </cfRule>
  </conditionalFormatting>
  <conditionalFormatting sqref="AE2:AI2">
    <cfRule type="expression" dxfId="192" priority="179">
      <formula>MOD(ROW(),2)=0</formula>
    </cfRule>
    <cfRule type="expression" dxfId="191" priority="180">
      <formula>MOD(COLUMN(),2)=0</formula>
    </cfRule>
  </conditionalFormatting>
  <conditionalFormatting sqref="AF2">
    <cfRule type="expression" dxfId="190" priority="177">
      <formula>MOD(ROW(),2)=0</formula>
    </cfRule>
    <cfRule type="expression" dxfId="189" priority="178">
      <formula>MOD(COLUMN(),2)=0</formula>
    </cfRule>
  </conditionalFormatting>
  <conditionalFormatting sqref="AG41">
    <cfRule type="expression" dxfId="188" priority="175">
      <formula>MOD(ROW(),2)=0</formula>
    </cfRule>
    <cfRule type="expression" dxfId="187" priority="176">
      <formula>MOD(COLUMN(),2)=0</formula>
    </cfRule>
  </conditionalFormatting>
  <conditionalFormatting sqref="S2:T2">
    <cfRule type="expression" dxfId="186" priority="173">
      <formula>MOD(ROW(),2)=0</formula>
    </cfRule>
    <cfRule type="expression" dxfId="185" priority="174">
      <formula>MOD(COLUMN(),2)=0</formula>
    </cfRule>
  </conditionalFormatting>
  <conditionalFormatting sqref="AF2">
    <cfRule type="expression" dxfId="184" priority="171">
      <formula>MOD(ROW(),2)=0</formula>
    </cfRule>
    <cfRule type="expression" dxfId="183" priority="172">
      <formula>MOD(COLUMN(),2)=0</formula>
    </cfRule>
  </conditionalFormatting>
  <conditionalFormatting sqref="AE2">
    <cfRule type="expression" dxfId="182" priority="169">
      <formula>MOD(ROW(),2)=0</formula>
    </cfRule>
    <cfRule type="expression" dxfId="181" priority="170">
      <formula>MOD(COLUMN(),2)=0</formula>
    </cfRule>
  </conditionalFormatting>
  <conditionalFormatting sqref="K41 H41">
    <cfRule type="expression" dxfId="180" priority="167">
      <formula>MOD(ROW(),2)=0</formula>
    </cfRule>
    <cfRule type="expression" dxfId="179" priority="168">
      <formula>MOD(COLUMN(),2)=0</formula>
    </cfRule>
  </conditionalFormatting>
  <conditionalFormatting sqref="K41 I41">
    <cfRule type="expression" dxfId="178" priority="165">
      <formula>MOD(ROW(),2)=0</formula>
    </cfRule>
    <cfRule type="expression" dxfId="177" priority="166">
      <formula>MOD(COLUMN(),2)=0</formula>
    </cfRule>
  </conditionalFormatting>
  <conditionalFormatting sqref="K41:L41 H41 AB41 Y41">
    <cfRule type="expression" dxfId="176" priority="163">
      <formula>MOD(ROW(),2)=0</formula>
    </cfRule>
    <cfRule type="expression" dxfId="175" priority="164">
      <formula>MOD(COLUMN(),2)=0</formula>
    </cfRule>
  </conditionalFormatting>
  <conditionalFormatting sqref="AD41">
    <cfRule type="expression" dxfId="174" priority="161">
      <formula>MOD(ROW(),2)=0</formula>
    </cfRule>
    <cfRule type="expression" dxfId="173" priority="162">
      <formula>MOD(COLUMN(),2)=0</formula>
    </cfRule>
  </conditionalFormatting>
  <conditionalFormatting sqref="I41 K41:L41">
    <cfRule type="expression" dxfId="172" priority="159">
      <formula>MOD(ROW(),2)=0</formula>
    </cfRule>
    <cfRule type="expression" dxfId="171" priority="160">
      <formula>MOD(COLUMN(),2)=0</formula>
    </cfRule>
  </conditionalFormatting>
  <conditionalFormatting sqref="AA41">
    <cfRule type="expression" dxfId="170" priority="157">
      <formula>MOD(ROW(),2)=0</formula>
    </cfRule>
    <cfRule type="expression" dxfId="169" priority="158">
      <formula>MOD(COLUMN(),2)=0</formula>
    </cfRule>
  </conditionalFormatting>
  <conditionalFormatting sqref="AB41">
    <cfRule type="expression" dxfId="168" priority="155">
      <formula>MOD(ROW(),2)=0</formula>
    </cfRule>
    <cfRule type="expression" dxfId="167" priority="156">
      <formula>MOD(COLUMN(),2)=0</formula>
    </cfRule>
  </conditionalFormatting>
  <conditionalFormatting sqref="AB41">
    <cfRule type="expression" dxfId="166" priority="153">
      <formula>MOD(ROW(),2)=0</formula>
    </cfRule>
    <cfRule type="expression" dxfId="165" priority="154">
      <formula>MOD(COLUMN(),2)=0</formula>
    </cfRule>
  </conditionalFormatting>
  <conditionalFormatting sqref="AB41">
    <cfRule type="expression" dxfId="164" priority="151">
      <formula>MOD(ROW(),2)=0</formula>
    </cfRule>
    <cfRule type="expression" dxfId="163" priority="152">
      <formula>MOD(COLUMN(),2)=0</formula>
    </cfRule>
  </conditionalFormatting>
  <conditionalFormatting sqref="K41">
    <cfRule type="expression" dxfId="162" priority="149">
      <formula>MOD(ROW(),2)=0</formula>
    </cfRule>
    <cfRule type="expression" dxfId="161" priority="150">
      <formula>MOD(COLUMN(),2)=0</formula>
    </cfRule>
  </conditionalFormatting>
  <conditionalFormatting sqref="L41">
    <cfRule type="expression" dxfId="160" priority="147">
      <formula>MOD(ROW(),2)=0</formula>
    </cfRule>
    <cfRule type="expression" dxfId="159" priority="148">
      <formula>MOD(COLUMN(),2)=0</formula>
    </cfRule>
  </conditionalFormatting>
  <conditionalFormatting sqref="L41">
    <cfRule type="expression" dxfId="158" priority="145">
      <formula>MOD(ROW(),2)=0</formula>
    </cfRule>
    <cfRule type="expression" dxfId="157" priority="146">
      <formula>MOD(COLUMN(),2)=0</formula>
    </cfRule>
  </conditionalFormatting>
  <conditionalFormatting sqref="M41">
    <cfRule type="expression" dxfId="156" priority="143">
      <formula>MOD(ROW(),2)=0</formula>
    </cfRule>
    <cfRule type="expression" dxfId="155" priority="144">
      <formula>MOD(COLUMN(),2)=0</formula>
    </cfRule>
  </conditionalFormatting>
  <conditionalFormatting sqref="M41">
    <cfRule type="expression" dxfId="154" priority="141">
      <formula>MOD(ROW(),2)=0</formula>
    </cfRule>
    <cfRule type="expression" dxfId="153" priority="142">
      <formula>MOD(COLUMN(),2)=0</formula>
    </cfRule>
  </conditionalFormatting>
  <conditionalFormatting sqref="M41">
    <cfRule type="expression" dxfId="152" priority="139">
      <formula>MOD(ROW(),2)=0</formula>
    </cfRule>
    <cfRule type="expression" dxfId="151" priority="140">
      <formula>MOD(COLUMN(),2)=0</formula>
    </cfRule>
  </conditionalFormatting>
  <conditionalFormatting sqref="M41">
    <cfRule type="expression" dxfId="150" priority="137">
      <formula>MOD(ROW(),2)=0</formula>
    </cfRule>
    <cfRule type="expression" dxfId="149" priority="138">
      <formula>MOD(COLUMN(),2)=0</formula>
    </cfRule>
  </conditionalFormatting>
  <conditionalFormatting sqref="J41">
    <cfRule type="expression" dxfId="148" priority="135">
      <formula>MOD(ROW(),2)=0</formula>
    </cfRule>
    <cfRule type="expression" dxfId="147" priority="136">
      <formula>MOD(COLUMN(),2)=0</formula>
    </cfRule>
  </conditionalFormatting>
  <conditionalFormatting sqref="J41">
    <cfRule type="expression" dxfId="146" priority="133">
      <formula>MOD(ROW(),2)=0</formula>
    </cfRule>
    <cfRule type="expression" dxfId="145" priority="134">
      <formula>MOD(COLUMN(),2)=0</formula>
    </cfRule>
  </conditionalFormatting>
  <conditionalFormatting sqref="N41">
    <cfRule type="expression" dxfId="144" priority="131">
      <formula>MOD(ROW(),2)=0</formula>
    </cfRule>
    <cfRule type="expression" dxfId="143" priority="132">
      <formula>MOD(COLUMN(),2)=0</formula>
    </cfRule>
  </conditionalFormatting>
  <conditionalFormatting sqref="N41">
    <cfRule type="expression" dxfId="142" priority="129">
      <formula>MOD(ROW(),2)=0</formula>
    </cfRule>
    <cfRule type="expression" dxfId="141" priority="130">
      <formula>MOD(COLUMN(),2)=0</formula>
    </cfRule>
  </conditionalFormatting>
  <conditionalFormatting sqref="N41">
    <cfRule type="expression" dxfId="140" priority="127">
      <formula>MOD(ROW(),2)=0</formula>
    </cfRule>
    <cfRule type="expression" dxfId="139" priority="128">
      <formula>MOD(COLUMN(),2)=0</formula>
    </cfRule>
  </conditionalFormatting>
  <conditionalFormatting sqref="N41">
    <cfRule type="expression" dxfId="138" priority="125">
      <formula>MOD(ROW(),2)=0</formula>
    </cfRule>
    <cfRule type="expression" dxfId="137" priority="126">
      <formula>MOD(COLUMN(),2)=0</formula>
    </cfRule>
  </conditionalFormatting>
  <conditionalFormatting sqref="Q41">
    <cfRule type="expression" dxfId="136" priority="123">
      <formula>MOD(ROW(),2)=0</formula>
    </cfRule>
    <cfRule type="expression" dxfId="135" priority="124">
      <formula>MOD(COLUMN(),2)=0</formula>
    </cfRule>
  </conditionalFormatting>
  <conditionalFormatting sqref="Q41">
    <cfRule type="expression" dxfId="134" priority="121">
      <formula>MOD(ROW(),2)=0</formula>
    </cfRule>
    <cfRule type="expression" dxfId="133" priority="122">
      <formula>MOD(COLUMN(),2)=0</formula>
    </cfRule>
  </conditionalFormatting>
  <conditionalFormatting sqref="Q41">
    <cfRule type="expression" dxfId="132" priority="119">
      <formula>MOD(ROW(),2)=0</formula>
    </cfRule>
    <cfRule type="expression" dxfId="131" priority="120">
      <formula>MOD(COLUMN(),2)=0</formula>
    </cfRule>
  </conditionalFormatting>
  <conditionalFormatting sqref="Q41">
    <cfRule type="expression" dxfId="130" priority="117">
      <formula>MOD(ROW(),2)=0</formula>
    </cfRule>
    <cfRule type="expression" dxfId="129" priority="118">
      <formula>MOD(COLUMN(),2)=0</formula>
    </cfRule>
  </conditionalFormatting>
  <conditionalFormatting sqref="O41">
    <cfRule type="expression" dxfId="128" priority="115">
      <formula>MOD(ROW(),2)=0</formula>
    </cfRule>
    <cfRule type="expression" dxfId="127" priority="116">
      <formula>MOD(COLUMN(),2)=0</formula>
    </cfRule>
  </conditionalFormatting>
  <conditionalFormatting sqref="O41">
    <cfRule type="expression" dxfId="126" priority="113">
      <formula>MOD(ROW(),2)=0</formula>
    </cfRule>
    <cfRule type="expression" dxfId="125" priority="114">
      <formula>MOD(COLUMN(),2)=0</formula>
    </cfRule>
  </conditionalFormatting>
  <conditionalFormatting sqref="O41">
    <cfRule type="expression" dxfId="124" priority="111">
      <formula>MOD(ROW(),2)=0</formula>
    </cfRule>
    <cfRule type="expression" dxfId="123" priority="112">
      <formula>MOD(COLUMN(),2)=0</formula>
    </cfRule>
  </conditionalFormatting>
  <conditionalFormatting sqref="O41">
    <cfRule type="expression" dxfId="122" priority="109">
      <formula>MOD(ROW(),2)=0</formula>
    </cfRule>
    <cfRule type="expression" dxfId="121" priority="110">
      <formula>MOD(COLUMN(),2)=0</formula>
    </cfRule>
  </conditionalFormatting>
  <conditionalFormatting sqref="AF41">
    <cfRule type="expression" dxfId="120" priority="107">
      <formula>MOD(ROW(),2)=0</formula>
    </cfRule>
    <cfRule type="expression" dxfId="119" priority="108">
      <formula>MOD(COLUMN(),2)=0</formula>
    </cfRule>
  </conditionalFormatting>
  <conditionalFormatting sqref="AF41">
    <cfRule type="expression" dxfId="118" priority="105">
      <formula>MOD(ROW(),2)=0</formula>
    </cfRule>
    <cfRule type="expression" dxfId="117" priority="106">
      <formula>MOD(COLUMN(),2)=0</formula>
    </cfRule>
  </conditionalFormatting>
  <conditionalFormatting sqref="AF41">
    <cfRule type="expression" dxfId="116" priority="103">
      <formula>MOD(ROW(),2)=0</formula>
    </cfRule>
    <cfRule type="expression" dxfId="115" priority="104">
      <formula>MOD(COLUMN(),2)=0</formula>
    </cfRule>
  </conditionalFormatting>
  <conditionalFormatting sqref="Z2:AA2">
    <cfRule type="expression" dxfId="114" priority="101">
      <formula>MOD(ROW(),2)=0</formula>
    </cfRule>
    <cfRule type="expression" dxfId="113" priority="102">
      <formula>MOD(COLUMN(),2)=0</formula>
    </cfRule>
  </conditionalFormatting>
  <conditionalFormatting sqref="AN16">
    <cfRule type="expression" dxfId="112" priority="99">
      <formula>MOD(ROW(),2)=0</formula>
    </cfRule>
    <cfRule type="expression" dxfId="111" priority="100">
      <formula>MOD(COLUMN(),2)=0</formula>
    </cfRule>
  </conditionalFormatting>
  <conditionalFormatting sqref="AO15">
    <cfRule type="expression" dxfId="110" priority="97">
      <formula>MOD(ROW(),2)=0</formula>
    </cfRule>
    <cfRule type="expression" dxfId="109" priority="98">
      <formula>MOD(COLUMN(),2)=0</formula>
    </cfRule>
  </conditionalFormatting>
  <conditionalFormatting sqref="B4:C7 G4:H7 U4:U7">
    <cfRule type="expression" dxfId="108" priority="95">
      <formula>MOD(ROW(),2)=0</formula>
    </cfRule>
    <cfRule type="expression" dxfId="107" priority="96">
      <formula>MOD(COLUMN(),2)=0</formula>
    </cfRule>
  </conditionalFormatting>
  <conditionalFormatting sqref="B39">
    <cfRule type="duplicateValues" dxfId="106" priority="187"/>
  </conditionalFormatting>
  <conditionalFormatting sqref="B39">
    <cfRule type="duplicateValues" dxfId="105" priority="188"/>
  </conditionalFormatting>
  <conditionalFormatting sqref="C39">
    <cfRule type="duplicateValues" dxfId="104" priority="189"/>
  </conditionalFormatting>
  <conditionalFormatting sqref="C39">
    <cfRule type="duplicateValues" dxfId="103" priority="190"/>
  </conditionalFormatting>
  <conditionalFormatting sqref="AM52 Y52 AA52:AB52 B52:C52 U52">
    <cfRule type="expression" dxfId="102" priority="93">
      <formula>MOD(ROW(),2)=0</formula>
    </cfRule>
    <cfRule type="expression" dxfId="101" priority="94">
      <formula>MOD(COLUMN(),2)=0</formula>
    </cfRule>
  </conditionalFormatting>
  <conditionalFormatting sqref="X2">
    <cfRule type="expression" dxfId="100" priority="91">
      <formula>MOD(ROW(),2)=0</formula>
    </cfRule>
    <cfRule type="expression" dxfId="99" priority="92">
      <formula>MOD(COLUMN(),2)=0</formula>
    </cfRule>
  </conditionalFormatting>
  <conditionalFormatting sqref="X41">
    <cfRule type="expression" dxfId="98" priority="89">
      <formula>MOD(ROW(),2)=0</formula>
    </cfRule>
    <cfRule type="expression" dxfId="97" priority="90">
      <formula>MOD(COLUMN(),2)=0</formula>
    </cfRule>
  </conditionalFormatting>
  <conditionalFormatting sqref="X52">
    <cfRule type="expression" dxfId="96" priority="87">
      <formula>MOD(ROW(),2)=0</formula>
    </cfRule>
    <cfRule type="expression" dxfId="95" priority="88">
      <formula>MOD(COLUMN(),2)=0</formula>
    </cfRule>
  </conditionalFormatting>
  <conditionalFormatting sqref="Z52">
    <cfRule type="expression" dxfId="94" priority="85">
      <formula>MOD(ROW(),2)=0</formula>
    </cfRule>
    <cfRule type="expression" dxfId="93" priority="86">
      <formula>MOD(COLUMN(),2)=0</formula>
    </cfRule>
  </conditionalFormatting>
  <conditionalFormatting sqref="AE4:AE7 AG4:AM7 I4:J44">
    <cfRule type="expression" dxfId="92" priority="80">
      <formula>MOD(ROW(),2)=0</formula>
    </cfRule>
    <cfRule type="expression" dxfId="91" priority="81">
      <formula>MOD(COLUMN(),2)=0</formula>
    </cfRule>
  </conditionalFormatting>
  <conditionalFormatting sqref="J4:J44">
    <cfRule type="duplicateValues" dxfId="90" priority="79"/>
  </conditionalFormatting>
  <conditionalFormatting sqref="K4:K7">
    <cfRule type="duplicateValues" dxfId="89" priority="78"/>
  </conditionalFormatting>
  <conditionalFormatting sqref="Z4:Z7">
    <cfRule type="expression" dxfId="88" priority="76">
      <formula>MOD(ROW(),2)=0</formula>
    </cfRule>
    <cfRule type="expression" dxfId="87" priority="77">
      <formula>MOD(COLUMN(),2)=0</formula>
    </cfRule>
  </conditionalFormatting>
  <conditionalFormatting sqref="J4:J44">
    <cfRule type="duplicateValues" dxfId="86" priority="82"/>
  </conditionalFormatting>
  <conditionalFormatting sqref="J4:J44">
    <cfRule type="duplicateValues" dxfId="85" priority="83"/>
  </conditionalFormatting>
  <conditionalFormatting sqref="K4:K7">
    <cfRule type="duplicateValues" dxfId="84" priority="84"/>
  </conditionalFormatting>
  <conditionalFormatting sqref="AC4:AC7">
    <cfRule type="expression" dxfId="83" priority="74">
      <formula>MOD(ROW(),2)=0</formula>
    </cfRule>
    <cfRule type="expression" dxfId="82" priority="75">
      <formula>MOD(COLUMN(),2)=0</formula>
    </cfRule>
  </conditionalFormatting>
  <conditionalFormatting sqref="AF4:AF7">
    <cfRule type="expression" dxfId="81" priority="72">
      <formula>MOD(ROW(),2)=0</formula>
    </cfRule>
    <cfRule type="expression" dxfId="80" priority="73">
      <formula>MOD(COLUMN(),2)=0</formula>
    </cfRule>
  </conditionalFormatting>
  <conditionalFormatting sqref="B27:C27 U27">
    <cfRule type="expression" dxfId="79" priority="70">
      <formula>MOD(ROW(),2)=0</formula>
    </cfRule>
    <cfRule type="expression" dxfId="78" priority="71">
      <formula>MOD(COLUMN(),2)=0</formula>
    </cfRule>
  </conditionalFormatting>
  <conditionalFormatting sqref="Y27 AA27:AB27 AM27">
    <cfRule type="expression" dxfId="77" priority="63">
      <formula>MOD(ROW(),2)=0</formula>
    </cfRule>
    <cfRule type="expression" dxfId="76" priority="64">
      <formula>MOD(COLUMN(),2)=0</formula>
    </cfRule>
  </conditionalFormatting>
  <conditionalFormatting sqref="B27">
    <cfRule type="duplicateValues" dxfId="75" priority="62"/>
  </conditionalFormatting>
  <conditionalFormatting sqref="C27">
    <cfRule type="duplicateValues" dxfId="74" priority="61"/>
  </conditionalFormatting>
  <conditionalFormatting sqref="B27:D27 U27">
    <cfRule type="expression" dxfId="73" priority="59">
      <formula>MOD(ROW(),2)=0</formula>
    </cfRule>
    <cfRule type="expression" dxfId="72" priority="60">
      <formula>MOD(COLUMN(),2)=0</formula>
    </cfRule>
  </conditionalFormatting>
  <conditionalFormatting sqref="B27">
    <cfRule type="duplicateValues" dxfId="71" priority="65"/>
  </conditionalFormatting>
  <conditionalFormatting sqref="C27">
    <cfRule type="duplicateValues" dxfId="70" priority="66"/>
  </conditionalFormatting>
  <conditionalFormatting sqref="B27">
    <cfRule type="duplicateValues" dxfId="69" priority="67"/>
  </conditionalFormatting>
  <conditionalFormatting sqref="B27">
    <cfRule type="duplicateValues" dxfId="68" priority="68"/>
  </conditionalFormatting>
  <conditionalFormatting sqref="C27">
    <cfRule type="duplicateValues" dxfId="67" priority="69"/>
  </conditionalFormatting>
  <conditionalFormatting sqref="X27">
    <cfRule type="expression" dxfId="66" priority="57">
      <formula>MOD(ROW(),2)=0</formula>
    </cfRule>
    <cfRule type="expression" dxfId="65" priority="58">
      <formula>MOD(COLUMN(),2)=0</formula>
    </cfRule>
  </conditionalFormatting>
  <conditionalFormatting sqref="Z27">
    <cfRule type="expression" dxfId="64" priority="55">
      <formula>MOD(ROW(),2)=0</formula>
    </cfRule>
    <cfRule type="expression" dxfId="63" priority="56">
      <formula>MOD(COLUMN(),2)=0</formula>
    </cfRule>
  </conditionalFormatting>
  <conditionalFormatting sqref="F3:F33">
    <cfRule type="expression" dxfId="62" priority="53">
      <formula>MOD(ROW(),2)=0</formula>
    </cfRule>
    <cfRule type="expression" dxfId="61" priority="54">
      <formula>MOD(COLUMN(),2)=0</formula>
    </cfRule>
  </conditionalFormatting>
  <conditionalFormatting sqref="F2">
    <cfRule type="expression" dxfId="60" priority="51">
      <formula>MOD(ROW(),2)=0</formula>
    </cfRule>
    <cfRule type="expression" dxfId="59" priority="52">
      <formula>MOD(COLUMN(),2)=0</formula>
    </cfRule>
  </conditionalFormatting>
  <conditionalFormatting sqref="F41">
    <cfRule type="expression" dxfId="58" priority="49">
      <formula>MOD(ROW(),2)=0</formula>
    </cfRule>
    <cfRule type="expression" dxfId="57" priority="50">
      <formula>MOD(COLUMN(),2)=0</formula>
    </cfRule>
  </conditionalFormatting>
  <conditionalFormatting sqref="F52">
    <cfRule type="expression" dxfId="56" priority="47">
      <formula>MOD(ROW(),2)=0</formula>
    </cfRule>
    <cfRule type="expression" dxfId="55" priority="48">
      <formula>MOD(COLUMN(),2)=0</formula>
    </cfRule>
  </conditionalFormatting>
  <conditionalFormatting sqref="F4:F7">
    <cfRule type="expression" dxfId="54" priority="45">
      <formula>MOD(ROW(),2)=0</formula>
    </cfRule>
    <cfRule type="expression" dxfId="53" priority="46">
      <formula>MOD(COLUMN(),2)=0</formula>
    </cfRule>
  </conditionalFormatting>
  <conditionalFormatting sqref="F27">
    <cfRule type="expression" dxfId="52" priority="43">
      <formula>MOD(ROW(),2)=0</formula>
    </cfRule>
    <cfRule type="expression" dxfId="51" priority="44">
      <formula>MOD(COLUMN(),2)=0</formula>
    </cfRule>
  </conditionalFormatting>
  <conditionalFormatting sqref="E2">
    <cfRule type="expression" dxfId="50" priority="41">
      <formula>MOD(ROW(),2)=0</formula>
    </cfRule>
    <cfRule type="expression" dxfId="49" priority="42">
      <formula>MOD(COLUMN(),2)=0</formula>
    </cfRule>
  </conditionalFormatting>
  <conditionalFormatting sqref="E41">
    <cfRule type="expression" dxfId="48" priority="39">
      <formula>MOD(ROW(),2)=0</formula>
    </cfRule>
    <cfRule type="expression" dxfId="47" priority="40">
      <formula>MOD(COLUMN(),2)=0</formula>
    </cfRule>
  </conditionalFormatting>
  <conditionalFormatting sqref="E41">
    <cfRule type="expression" dxfId="46" priority="37">
      <formula>MOD(ROW(),2)=0</formula>
    </cfRule>
    <cfRule type="expression" dxfId="45" priority="38">
      <formula>MOD(COLUMN(),2)=0</formula>
    </cfRule>
  </conditionalFormatting>
  <conditionalFormatting sqref="E41">
    <cfRule type="expression" dxfId="44" priority="35">
      <formula>MOD(ROW(),2)=0</formula>
    </cfRule>
    <cfRule type="expression" dxfId="43" priority="36">
      <formula>MOD(COLUMN(),2)=0</formula>
    </cfRule>
  </conditionalFormatting>
  <conditionalFormatting sqref="E41">
    <cfRule type="expression" dxfId="42" priority="33">
      <formula>MOD(ROW(),2)=0</formula>
    </cfRule>
    <cfRule type="expression" dxfId="41" priority="34">
      <formula>MOD(COLUMN(),2)=0</formula>
    </cfRule>
  </conditionalFormatting>
  <conditionalFormatting sqref="E52">
    <cfRule type="expression" dxfId="40" priority="31">
      <formula>MOD(ROW(),2)=0</formula>
    </cfRule>
    <cfRule type="expression" dxfId="39" priority="32">
      <formula>MOD(COLUMN(),2)=0</formula>
    </cfRule>
  </conditionalFormatting>
  <conditionalFormatting sqref="E4:E7">
    <cfRule type="expression" dxfId="38" priority="29">
      <formula>MOD(ROW(),2)=0</formula>
    </cfRule>
    <cfRule type="expression" dxfId="37" priority="30">
      <formula>MOD(COLUMN(),2)=0</formula>
    </cfRule>
  </conditionalFormatting>
  <conditionalFormatting sqref="E27">
    <cfRule type="expression" dxfId="36" priority="27">
      <formula>MOD(ROW(),2)=0</formula>
    </cfRule>
    <cfRule type="expression" dxfId="35" priority="28">
      <formula>MOD(COLUMN(),2)=0</formula>
    </cfRule>
  </conditionalFormatting>
  <conditionalFormatting sqref="A45:C45 AM45">
    <cfRule type="expression" dxfId="34" priority="20">
      <formula>MOD(ROW(),2)=0</formula>
    </cfRule>
    <cfRule type="expression" dxfId="33" priority="21">
      <formula>MOD(COLUMN(),2)=0</formula>
    </cfRule>
  </conditionalFormatting>
  <conditionalFormatting sqref="B45">
    <cfRule type="duplicateValues" dxfId="32" priority="19"/>
  </conditionalFormatting>
  <conditionalFormatting sqref="C45">
    <cfRule type="duplicateValues" dxfId="31" priority="18"/>
  </conditionalFormatting>
  <conditionalFormatting sqref="B45">
    <cfRule type="duplicateValues" dxfId="30" priority="22"/>
  </conditionalFormatting>
  <conditionalFormatting sqref="C45">
    <cfRule type="duplicateValues" dxfId="29" priority="23"/>
  </conditionalFormatting>
  <conditionalFormatting sqref="B45">
    <cfRule type="duplicateValues" dxfId="28" priority="24"/>
  </conditionalFormatting>
  <conditionalFormatting sqref="C45">
    <cfRule type="duplicateValues" dxfId="27" priority="25"/>
  </conditionalFormatting>
  <conditionalFormatting sqref="B45">
    <cfRule type="duplicateValues" dxfId="26" priority="26"/>
  </conditionalFormatting>
  <conditionalFormatting sqref="B52">
    <cfRule type="duplicateValues" dxfId="25" priority="191"/>
  </conditionalFormatting>
  <conditionalFormatting sqref="C52">
    <cfRule type="duplicateValues" dxfId="24" priority="192"/>
  </conditionalFormatting>
  <conditionalFormatting sqref="B46:B52">
    <cfRule type="duplicateValues" dxfId="23" priority="193"/>
  </conditionalFormatting>
  <conditionalFormatting sqref="C46:C52">
    <cfRule type="duplicateValues" dxfId="22" priority="194"/>
  </conditionalFormatting>
  <conditionalFormatting sqref="B46:B52 B3:B44">
    <cfRule type="duplicateValues" dxfId="21" priority="195"/>
  </conditionalFormatting>
  <conditionalFormatting sqref="C46:C52 C3:C44">
    <cfRule type="duplicateValues" dxfId="20" priority="196"/>
  </conditionalFormatting>
  <conditionalFormatting sqref="B46:B52 B1:B44">
    <cfRule type="duplicateValues" dxfId="19" priority="197"/>
  </conditionalFormatting>
  <conditionalFormatting sqref="B46:B1048576 B1:B44">
    <cfRule type="duplicateValues" dxfId="18" priority="198"/>
  </conditionalFormatting>
  <conditionalFormatting sqref="C46:C1048576 C1:C44">
    <cfRule type="duplicateValues" dxfId="17" priority="199"/>
  </conditionalFormatting>
  <conditionalFormatting sqref="G2:N2">
    <cfRule type="expression" dxfId="16" priority="16">
      <formula>MOD(ROW(),2)=0</formula>
    </cfRule>
    <cfRule type="expression" dxfId="15" priority="17">
      <formula>MOD(COLUMN(),2)=0</formula>
    </cfRule>
  </conditionalFormatting>
  <conditionalFormatting sqref="R4:R52">
    <cfRule type="expression" dxfId="14" priority="14">
      <formula>MOD(ROW(),2)=0</formula>
    </cfRule>
    <cfRule type="expression" dxfId="13" priority="15">
      <formula>MOD(COLUMN(),2)=0</formula>
    </cfRule>
  </conditionalFormatting>
  <conditionalFormatting sqref="R2">
    <cfRule type="expression" dxfId="12" priority="12">
      <formula>MOD(ROW(),2)=0</formula>
    </cfRule>
    <cfRule type="expression" dxfId="11" priority="13">
      <formula>MOD(COLUMN(),2)=0</formula>
    </cfRule>
  </conditionalFormatting>
  <conditionalFormatting sqref="Y2">
    <cfRule type="expression" dxfId="10" priority="10">
      <formula>MOD(ROW(),2)=0</formula>
    </cfRule>
    <cfRule type="expression" dxfId="9" priority="11">
      <formula>MOD(COLUMN(),2)=0</formula>
    </cfRule>
  </conditionalFormatting>
  <conditionalFormatting sqref="R3">
    <cfRule type="expression" dxfId="8" priority="8">
      <formula>MOD(ROW(),2)=0</formula>
    </cfRule>
    <cfRule type="expression" dxfId="7" priority="9">
      <formula>MOD(COLUMN(),2)=0</formula>
    </cfRule>
  </conditionalFormatting>
  <conditionalFormatting sqref="E3">
    <cfRule type="expression" dxfId="6" priority="6">
      <formula>MOD(ROW(),2)=0</formula>
    </cfRule>
    <cfRule type="expression" dxfId="5" priority="7">
      <formula>MOD(COLUMN(),2)=0</formula>
    </cfRule>
  </conditionalFormatting>
  <conditionalFormatting sqref="AO3">
    <cfRule type="expression" dxfId="4" priority="1">
      <formula>MOD(ROW(),2)=0</formula>
    </cfRule>
    <cfRule type="expression" dxfId="3" priority="2">
      <formula>MOD(COLUMN(),2)=0</formula>
    </cfRule>
  </conditionalFormatting>
  <conditionalFormatting sqref="AO3">
    <cfRule type="duplicateValues" dxfId="2" priority="3"/>
  </conditionalFormatting>
  <conditionalFormatting sqref="AO3">
    <cfRule type="duplicateValues" dxfId="1" priority="4"/>
  </conditionalFormatting>
  <conditionalFormatting sqref="AO3">
    <cfRule type="duplicateValues" dxfId="0" priority="5"/>
  </conditionalFormatting>
  <pageMargins left="0.7" right="0.7" top="0.3" bottom="0.22" header="0.22" footer="0.17"/>
  <pageSetup paperSize="9" scale="72" fitToHeight="4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ntrol 2">
          <controlPr defaultSize="0" autoPict="0" r:id="rId5">
            <anchor moveWithCells="1">
              <from>
                <xdr:col>16349</xdr:col>
                <xdr:colOff>333375</xdr:colOff>
                <xdr:row>9</xdr:row>
                <xdr:rowOff>28575</xdr:rowOff>
              </from>
              <to>
                <xdr:col>16354</xdr:col>
                <xdr:colOff>485775</xdr:colOff>
                <xdr:row>9</xdr:row>
                <xdr:rowOff>257175</xdr:rowOff>
              </to>
            </anchor>
          </controlPr>
        </control>
      </mc:Choice>
      <mc:Fallback>
        <control shapeId="1026" r:id="rId4" name="Control 2"/>
      </mc:Fallback>
    </mc:AlternateContent>
    <mc:AlternateContent xmlns:mc="http://schemas.openxmlformats.org/markup-compatibility/2006">
      <mc:Choice Requires="x14">
        <control shapeId="1025" r:id="rId6" name="Control 1">
          <controlPr defaultSize="0" autoPict="0" r:id="rId7">
            <anchor moveWithCells="1">
              <from>
                <xdr:col>16349</xdr:col>
                <xdr:colOff>57150</xdr:colOff>
                <xdr:row>8</xdr:row>
                <xdr:rowOff>28575</xdr:rowOff>
              </from>
              <to>
                <xdr:col>16354</xdr:col>
                <xdr:colOff>514350</xdr:colOff>
                <xdr:row>8</xdr:row>
                <xdr:rowOff>257175</xdr:rowOff>
              </to>
            </anchor>
          </controlPr>
        </control>
      </mc:Choice>
      <mc:Fallback>
        <control shapeId="1025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1402_07_Rayan</vt:lpstr>
      <vt:lpstr>'1402_07_Rayan'!Print_Area</vt:lpstr>
      <vt:lpstr>'1402_07_Rayan'!Print_Titles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</dc:creator>
  <cp:lastModifiedBy>Ami</cp:lastModifiedBy>
  <dcterms:created xsi:type="dcterms:W3CDTF">2024-02-04T10:02:29Z</dcterms:created>
  <dcterms:modified xsi:type="dcterms:W3CDTF">2024-02-04T10:10:32Z</dcterms:modified>
</cp:coreProperties>
</file>