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nPC\Desktop\"/>
    </mc:Choice>
  </mc:AlternateContent>
  <workbookProtection workbookAlgorithmName="SHA-512" workbookHashValue="B8IIHVMAJLodBUg5iTESwHzu4itmna7lRveP4KvTzgTteY1Z0eg+XZ/ZO39BZRElP5fzNPFV7bR6t38HlZiTjg==" workbookSaltValue="zuyjWy4nS12d46kSPyHYig==" workbookSpinCount="100000" lockStructure="1"/>
  <bookViews>
    <workbookView xWindow="0" yWindow="0" windowWidth="20490" windowHeight="7620"/>
  </bookViews>
  <sheets>
    <sheet name="1402_07_STG" sheetId="1" r:id="rId1"/>
  </sheets>
  <externalReferences>
    <externalReference r:id="rId2"/>
  </externalReferences>
  <definedNames>
    <definedName name="_xlnm._FilterDatabase" localSheetId="0" hidden="1">'1402_07_STG'!$A$2:$BG$215</definedName>
    <definedName name="_xlnm.Print_Area" localSheetId="0">'1402_07_STG'!$A$1:$AM$243</definedName>
    <definedName name="_xlnm.Print_Titles" localSheetId="0">'1402_07_STG'!$1:$2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5" i="1" l="1"/>
  <c r="W244" i="1"/>
  <c r="AC243" i="1"/>
  <c r="AB243" i="1" s="1"/>
  <c r="W243" i="1"/>
  <c r="V243" i="1"/>
  <c r="D243" i="1"/>
  <c r="AO242" i="1"/>
  <c r="AC242" i="1"/>
  <c r="AB242" i="1"/>
  <c r="W242" i="1"/>
  <c r="V242" i="1" s="1"/>
  <c r="D242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B226" i="1"/>
  <c r="W226" i="1"/>
  <c r="AO225" i="1"/>
  <c r="AO224" i="1"/>
  <c r="AO223" i="1"/>
  <c r="AO222" i="1"/>
  <c r="AO221" i="1"/>
  <c r="AO220" i="1"/>
  <c r="AO219" i="1"/>
  <c r="AO218" i="1"/>
  <c r="AO217" i="1"/>
  <c r="AO216" i="1"/>
  <c r="AO215" i="1"/>
  <c r="AC215" i="1"/>
  <c r="AB215" i="1" s="1"/>
  <c r="W215" i="1"/>
  <c r="V215" i="1" s="1"/>
  <c r="D215" i="1"/>
  <c r="AO214" i="1"/>
  <c r="AC214" i="1"/>
  <c r="AB214" i="1" s="1"/>
  <c r="W214" i="1"/>
  <c r="V214" i="1" s="1"/>
  <c r="D214" i="1"/>
  <c r="AO213" i="1"/>
  <c r="AC213" i="1"/>
  <c r="AB213" i="1" s="1"/>
  <c r="W213" i="1"/>
  <c r="V213" i="1" s="1"/>
  <c r="D213" i="1"/>
  <c r="AO212" i="1"/>
  <c r="AC212" i="1"/>
  <c r="AB212" i="1" s="1"/>
  <c r="W212" i="1"/>
  <c r="V212" i="1" s="1"/>
  <c r="D212" i="1"/>
  <c r="AO211" i="1"/>
  <c r="AC211" i="1"/>
  <c r="AB211" i="1" s="1"/>
  <c r="W211" i="1"/>
  <c r="V211" i="1"/>
  <c r="AO210" i="1"/>
  <c r="AC210" i="1"/>
  <c r="AB210" i="1" s="1"/>
  <c r="W210" i="1"/>
  <c r="V210" i="1" s="1"/>
  <c r="D210" i="1"/>
  <c r="AO209" i="1"/>
  <c r="AC209" i="1"/>
  <c r="AB209" i="1" s="1"/>
  <c r="W209" i="1"/>
  <c r="V209" i="1"/>
  <c r="D209" i="1"/>
  <c r="AO208" i="1"/>
  <c r="AC208" i="1"/>
  <c r="AB208" i="1"/>
  <c r="W208" i="1"/>
  <c r="V208" i="1" s="1"/>
  <c r="D208" i="1"/>
  <c r="AO207" i="1"/>
  <c r="AC207" i="1"/>
  <c r="AB207" i="1" s="1"/>
  <c r="W207" i="1"/>
  <c r="V207" i="1" s="1"/>
  <c r="D207" i="1"/>
  <c r="AV206" i="1"/>
  <c r="AU206" i="1"/>
  <c r="AO206" i="1"/>
  <c r="AC206" i="1"/>
  <c r="AB206" i="1" s="1"/>
  <c r="W206" i="1"/>
  <c r="V206" i="1" s="1"/>
  <c r="D206" i="1"/>
  <c r="AV205" i="1"/>
  <c r="AU205" i="1"/>
  <c r="AO205" i="1"/>
  <c r="AC205" i="1"/>
  <c r="AB205" i="1" s="1"/>
  <c r="W205" i="1"/>
  <c r="V205" i="1"/>
  <c r="D205" i="1"/>
  <c r="AV204" i="1"/>
  <c r="AU204" i="1"/>
  <c r="AO204" i="1"/>
  <c r="AC204" i="1"/>
  <c r="AB204" i="1" s="1"/>
  <c r="W204" i="1"/>
  <c r="V204" i="1"/>
  <c r="D204" i="1"/>
  <c r="AV203" i="1"/>
  <c r="AU203" i="1"/>
  <c r="AO203" i="1"/>
  <c r="AC203" i="1"/>
  <c r="AB203" i="1" s="1"/>
  <c r="W203" i="1"/>
  <c r="V203" i="1" s="1"/>
  <c r="D203" i="1"/>
  <c r="AV202" i="1"/>
  <c r="AU202" i="1"/>
  <c r="AO202" i="1"/>
  <c r="AC202" i="1"/>
  <c r="AB202" i="1" s="1"/>
  <c r="W202" i="1"/>
  <c r="V202" i="1" s="1"/>
  <c r="D202" i="1"/>
  <c r="AV201" i="1"/>
  <c r="AU201" i="1"/>
  <c r="AO201" i="1"/>
  <c r="AC201" i="1"/>
  <c r="AB201" i="1" s="1"/>
  <c r="W201" i="1"/>
  <c r="V201" i="1"/>
  <c r="D201" i="1"/>
  <c r="AV200" i="1"/>
  <c r="AU200" i="1"/>
  <c r="AO200" i="1"/>
  <c r="AC200" i="1"/>
  <c r="AB200" i="1" s="1"/>
  <c r="W200" i="1"/>
  <c r="V200" i="1"/>
  <c r="D200" i="1"/>
  <c r="AV199" i="1"/>
  <c r="AU199" i="1"/>
  <c r="AO199" i="1"/>
  <c r="AC199" i="1"/>
  <c r="AB199" i="1" s="1"/>
  <c r="W199" i="1"/>
  <c r="V199" i="1" s="1"/>
  <c r="D199" i="1"/>
  <c r="AV198" i="1"/>
  <c r="AU198" i="1"/>
  <c r="AO198" i="1"/>
  <c r="AC198" i="1"/>
  <c r="AB198" i="1" s="1"/>
  <c r="W198" i="1"/>
  <c r="V198" i="1" s="1"/>
  <c r="D198" i="1"/>
  <c r="AV197" i="1"/>
  <c r="AU197" i="1"/>
  <c r="AO197" i="1"/>
  <c r="AC197" i="1"/>
  <c r="AB197" i="1" s="1"/>
  <c r="W197" i="1"/>
  <c r="V197" i="1"/>
  <c r="D197" i="1"/>
  <c r="AV196" i="1"/>
  <c r="AU196" i="1"/>
  <c r="AO196" i="1"/>
  <c r="AC196" i="1"/>
  <c r="AB196" i="1" s="1"/>
  <c r="W196" i="1"/>
  <c r="V196" i="1"/>
  <c r="D196" i="1"/>
  <c r="AV195" i="1"/>
  <c r="AU195" i="1"/>
  <c r="AO195" i="1"/>
  <c r="AC195" i="1"/>
  <c r="AB195" i="1" s="1"/>
  <c r="W195" i="1"/>
  <c r="V195" i="1" s="1"/>
  <c r="D195" i="1"/>
  <c r="AV194" i="1"/>
  <c r="AU194" i="1"/>
  <c r="AO194" i="1"/>
  <c r="AC194" i="1"/>
  <c r="AB194" i="1" s="1"/>
  <c r="W194" i="1"/>
  <c r="V194" i="1" s="1"/>
  <c r="D194" i="1"/>
  <c r="AV193" i="1"/>
  <c r="AU193" i="1"/>
  <c r="AO193" i="1"/>
  <c r="AC193" i="1"/>
  <c r="AB193" i="1" s="1"/>
  <c r="W193" i="1"/>
  <c r="V193" i="1"/>
  <c r="D193" i="1"/>
  <c r="AV192" i="1"/>
  <c r="AU192" i="1"/>
  <c r="AO192" i="1"/>
  <c r="AC192" i="1"/>
  <c r="AB192" i="1" s="1"/>
  <c r="W192" i="1"/>
  <c r="V192" i="1"/>
  <c r="D192" i="1"/>
  <c r="AO191" i="1"/>
  <c r="AC191" i="1"/>
  <c r="AB191" i="1"/>
  <c r="W191" i="1"/>
  <c r="V191" i="1" s="1"/>
  <c r="D191" i="1"/>
  <c r="AO190" i="1"/>
  <c r="AC190" i="1"/>
  <c r="AB190" i="1" s="1"/>
  <c r="W190" i="1"/>
  <c r="V190" i="1" s="1"/>
  <c r="D190" i="1"/>
  <c r="AO189" i="1"/>
  <c r="AC189" i="1"/>
  <c r="AB189" i="1" s="1"/>
  <c r="W189" i="1"/>
  <c r="V189" i="1" s="1"/>
  <c r="D189" i="1"/>
  <c r="AO188" i="1"/>
  <c r="AC188" i="1"/>
  <c r="AB188" i="1" s="1"/>
  <c r="W188" i="1"/>
  <c r="V188" i="1"/>
  <c r="D188" i="1"/>
  <c r="AO187" i="1"/>
  <c r="AC187" i="1"/>
  <c r="AB187" i="1"/>
  <c r="W187" i="1"/>
  <c r="V187" i="1" s="1"/>
  <c r="D187" i="1"/>
  <c r="AO186" i="1"/>
  <c r="AC186" i="1"/>
  <c r="AB186" i="1" s="1"/>
  <c r="W186" i="1"/>
  <c r="V186" i="1" s="1"/>
  <c r="D186" i="1"/>
  <c r="AO185" i="1"/>
  <c r="AC185" i="1"/>
  <c r="AB185" i="1" s="1"/>
  <c r="W185" i="1"/>
  <c r="V185" i="1" s="1"/>
  <c r="D185" i="1"/>
  <c r="AO184" i="1"/>
  <c r="AC184" i="1"/>
  <c r="AB184" i="1" s="1"/>
  <c r="W184" i="1"/>
  <c r="V184" i="1"/>
  <c r="D184" i="1"/>
  <c r="AO183" i="1"/>
  <c r="AC183" i="1"/>
  <c r="AB183" i="1"/>
  <c r="W183" i="1"/>
  <c r="V183" i="1" s="1"/>
  <c r="D183" i="1"/>
  <c r="AO182" i="1"/>
  <c r="AC182" i="1"/>
  <c r="AB182" i="1" s="1"/>
  <c r="W182" i="1"/>
  <c r="V182" i="1" s="1"/>
  <c r="D182" i="1"/>
  <c r="AV181" i="1"/>
  <c r="AU181" i="1"/>
  <c r="AO181" i="1"/>
  <c r="AC181" i="1"/>
  <c r="AB181" i="1" s="1"/>
  <c r="W181" i="1"/>
  <c r="V181" i="1"/>
  <c r="D181" i="1"/>
  <c r="AV180" i="1"/>
  <c r="AU180" i="1"/>
  <c r="AO180" i="1"/>
  <c r="AC180" i="1"/>
  <c r="AB180" i="1" s="1"/>
  <c r="W180" i="1"/>
  <c r="V180" i="1"/>
  <c r="D180" i="1"/>
  <c r="AV179" i="1"/>
  <c r="AU179" i="1"/>
  <c r="AO179" i="1"/>
  <c r="AC179" i="1"/>
  <c r="AB179" i="1" s="1"/>
  <c r="W179" i="1"/>
  <c r="V179" i="1" s="1"/>
  <c r="D179" i="1"/>
  <c r="AO178" i="1"/>
  <c r="AC178" i="1"/>
  <c r="AB178" i="1" s="1"/>
  <c r="W178" i="1"/>
  <c r="V178" i="1" s="1"/>
  <c r="D178" i="1"/>
  <c r="AV177" i="1"/>
  <c r="AU177" i="1"/>
  <c r="AO177" i="1"/>
  <c r="AC177" i="1"/>
  <c r="AB177" i="1" s="1"/>
  <c r="W177" i="1"/>
  <c r="V177" i="1" s="1"/>
  <c r="D177" i="1"/>
  <c r="AV176" i="1"/>
  <c r="AU176" i="1"/>
  <c r="AO176" i="1"/>
  <c r="AC176" i="1"/>
  <c r="AB176" i="1"/>
  <c r="W176" i="1"/>
  <c r="V176" i="1" s="1"/>
  <c r="D176" i="1"/>
  <c r="AO175" i="1"/>
  <c r="AC175" i="1"/>
  <c r="AB175" i="1" s="1"/>
  <c r="W175" i="1"/>
  <c r="V175" i="1" s="1"/>
  <c r="D175" i="1"/>
  <c r="AO174" i="1"/>
  <c r="AC174" i="1"/>
  <c r="AB174" i="1" s="1"/>
  <c r="W174" i="1"/>
  <c r="V174" i="1" s="1"/>
  <c r="D174" i="1"/>
  <c r="AO173" i="1"/>
  <c r="AC173" i="1"/>
  <c r="AB173" i="1" s="1"/>
  <c r="W173" i="1"/>
  <c r="V173" i="1"/>
  <c r="D173" i="1"/>
  <c r="AO172" i="1"/>
  <c r="AC172" i="1"/>
  <c r="AB172" i="1"/>
  <c r="W172" i="1"/>
  <c r="V172" i="1" s="1"/>
  <c r="D172" i="1"/>
  <c r="AO171" i="1"/>
  <c r="AC171" i="1"/>
  <c r="AB171" i="1" s="1"/>
  <c r="W171" i="1"/>
  <c r="V171" i="1" s="1"/>
  <c r="D171" i="1"/>
  <c r="AO170" i="1"/>
  <c r="AC170" i="1"/>
  <c r="AB170" i="1" s="1"/>
  <c r="W170" i="1"/>
  <c r="V170" i="1" s="1"/>
  <c r="D170" i="1"/>
  <c r="AO169" i="1"/>
  <c r="AC169" i="1"/>
  <c r="AB169" i="1" s="1"/>
  <c r="W169" i="1"/>
  <c r="V169" i="1"/>
  <c r="D169" i="1"/>
  <c r="AO168" i="1"/>
  <c r="AC168" i="1"/>
  <c r="AB168" i="1"/>
  <c r="W168" i="1"/>
  <c r="V168" i="1" s="1"/>
  <c r="D168" i="1"/>
  <c r="AO167" i="1"/>
  <c r="AC167" i="1"/>
  <c r="AB167" i="1" s="1"/>
  <c r="W167" i="1"/>
  <c r="V167" i="1" s="1"/>
  <c r="D167" i="1"/>
  <c r="AO166" i="1"/>
  <c r="AC166" i="1"/>
  <c r="AB166" i="1" s="1"/>
  <c r="W166" i="1"/>
  <c r="V166" i="1" s="1"/>
  <c r="D166" i="1"/>
  <c r="AO165" i="1"/>
  <c r="AC165" i="1"/>
  <c r="AB165" i="1" s="1"/>
  <c r="W165" i="1"/>
  <c r="V165" i="1"/>
  <c r="D165" i="1"/>
  <c r="AO164" i="1"/>
  <c r="AC164" i="1"/>
  <c r="AB164" i="1"/>
  <c r="W164" i="1"/>
  <c r="V164" i="1" s="1"/>
  <c r="AO163" i="1"/>
  <c r="AC163" i="1"/>
  <c r="AB163" i="1"/>
  <c r="W163" i="1"/>
  <c r="V163" i="1" s="1"/>
  <c r="D163" i="1"/>
  <c r="AO162" i="1"/>
  <c r="AC162" i="1"/>
  <c r="AB162" i="1" s="1"/>
  <c r="W162" i="1"/>
  <c r="V162" i="1"/>
  <c r="D162" i="1"/>
  <c r="AO161" i="1"/>
  <c r="AC161" i="1"/>
  <c r="AB161" i="1"/>
  <c r="W161" i="1"/>
  <c r="V161" i="1" s="1"/>
  <c r="D161" i="1"/>
  <c r="AO160" i="1"/>
  <c r="AC160" i="1"/>
  <c r="AB160" i="1" s="1"/>
  <c r="W160" i="1"/>
  <c r="V160" i="1"/>
  <c r="D160" i="1"/>
  <c r="AO159" i="1"/>
  <c r="AC159" i="1"/>
  <c r="AB159" i="1"/>
  <c r="W159" i="1"/>
  <c r="V159" i="1" s="1"/>
  <c r="D159" i="1"/>
  <c r="AO158" i="1"/>
  <c r="AC158" i="1"/>
  <c r="AB158" i="1" s="1"/>
  <c r="W158" i="1"/>
  <c r="V158" i="1"/>
  <c r="D158" i="1"/>
  <c r="AO157" i="1"/>
  <c r="AC157" i="1"/>
  <c r="AB157" i="1"/>
  <c r="W157" i="1"/>
  <c r="V157" i="1" s="1"/>
  <c r="D157" i="1"/>
  <c r="AO156" i="1"/>
  <c r="AC156" i="1"/>
  <c r="AB156" i="1" s="1"/>
  <c r="W156" i="1"/>
  <c r="V156" i="1"/>
  <c r="D156" i="1"/>
  <c r="AO155" i="1"/>
  <c r="AC155" i="1"/>
  <c r="AB155" i="1"/>
  <c r="W155" i="1"/>
  <c r="V155" i="1" s="1"/>
  <c r="D155" i="1"/>
  <c r="AO154" i="1"/>
  <c r="AC154" i="1"/>
  <c r="AB154" i="1" s="1"/>
  <c r="W154" i="1"/>
  <c r="V154" i="1"/>
  <c r="D154" i="1"/>
  <c r="AO153" i="1"/>
  <c r="AC153" i="1"/>
  <c r="AB153" i="1"/>
  <c r="W153" i="1"/>
  <c r="V153" i="1" s="1"/>
  <c r="D153" i="1"/>
  <c r="AO152" i="1"/>
  <c r="AC152" i="1"/>
  <c r="AB152" i="1" s="1"/>
  <c r="W152" i="1"/>
  <c r="V152" i="1"/>
  <c r="D152" i="1"/>
  <c r="AO151" i="1"/>
  <c r="AC151" i="1"/>
  <c r="AB151" i="1"/>
  <c r="W151" i="1"/>
  <c r="V151" i="1" s="1"/>
  <c r="D151" i="1"/>
  <c r="AO150" i="1"/>
  <c r="AC150" i="1"/>
  <c r="AB150" i="1" s="1"/>
  <c r="W150" i="1"/>
  <c r="V150" i="1"/>
  <c r="D150" i="1"/>
  <c r="AO149" i="1"/>
  <c r="AC149" i="1"/>
  <c r="AB149" i="1"/>
  <c r="W149" i="1"/>
  <c r="V149" i="1" s="1"/>
  <c r="D149" i="1"/>
  <c r="AO148" i="1"/>
  <c r="AC148" i="1"/>
  <c r="AB148" i="1" s="1"/>
  <c r="W148" i="1"/>
  <c r="V148" i="1"/>
  <c r="D148" i="1"/>
  <c r="AO147" i="1"/>
  <c r="AC147" i="1"/>
  <c r="AB147" i="1"/>
  <c r="W147" i="1"/>
  <c r="V147" i="1" s="1"/>
  <c r="D147" i="1"/>
  <c r="AO146" i="1"/>
  <c r="AC146" i="1"/>
  <c r="AB146" i="1" s="1"/>
  <c r="W146" i="1"/>
  <c r="V146" i="1"/>
  <c r="D146" i="1"/>
  <c r="AO145" i="1"/>
  <c r="AC145" i="1"/>
  <c r="AB145" i="1"/>
  <c r="W145" i="1"/>
  <c r="V145" i="1" s="1"/>
  <c r="D145" i="1"/>
  <c r="AO144" i="1"/>
  <c r="AC144" i="1"/>
  <c r="AB144" i="1" s="1"/>
  <c r="W144" i="1"/>
  <c r="V144" i="1"/>
  <c r="D144" i="1"/>
  <c r="AO143" i="1"/>
  <c r="AC143" i="1"/>
  <c r="AB143" i="1"/>
  <c r="W143" i="1"/>
  <c r="V143" i="1" s="1"/>
  <c r="D143" i="1"/>
  <c r="AO142" i="1"/>
  <c r="AC142" i="1"/>
  <c r="AB142" i="1" s="1"/>
  <c r="W142" i="1"/>
  <c r="V142" i="1"/>
  <c r="D142" i="1"/>
  <c r="AO141" i="1"/>
  <c r="AC141" i="1"/>
  <c r="AB141" i="1"/>
  <c r="W141" i="1"/>
  <c r="V141" i="1" s="1"/>
  <c r="D141" i="1"/>
  <c r="AO140" i="1"/>
  <c r="AC140" i="1"/>
  <c r="AB140" i="1" s="1"/>
  <c r="W140" i="1"/>
  <c r="V140" i="1"/>
  <c r="D140" i="1"/>
  <c r="AO139" i="1"/>
  <c r="AC139" i="1"/>
  <c r="AB139" i="1"/>
  <c r="W139" i="1"/>
  <c r="V139" i="1" s="1"/>
  <c r="D139" i="1"/>
  <c r="AO138" i="1"/>
  <c r="AC138" i="1"/>
  <c r="AB138" i="1" s="1"/>
  <c r="W138" i="1"/>
  <c r="V138" i="1"/>
  <c r="D138" i="1"/>
  <c r="AO137" i="1"/>
  <c r="AC137" i="1"/>
  <c r="AB137" i="1"/>
  <c r="W137" i="1"/>
  <c r="V137" i="1" s="1"/>
  <c r="D137" i="1"/>
  <c r="AO136" i="1"/>
  <c r="AC136" i="1"/>
  <c r="AB136" i="1" s="1"/>
  <c r="W136" i="1"/>
  <c r="V136" i="1"/>
  <c r="D136" i="1"/>
  <c r="AO135" i="1"/>
  <c r="AC135" i="1"/>
  <c r="AB135" i="1"/>
  <c r="W135" i="1"/>
  <c r="V135" i="1" s="1"/>
  <c r="D135" i="1"/>
  <c r="AO134" i="1"/>
  <c r="AC134" i="1"/>
  <c r="AB134" i="1" s="1"/>
  <c r="W134" i="1"/>
  <c r="V134" i="1"/>
  <c r="D134" i="1"/>
  <c r="AO133" i="1"/>
  <c r="AC133" i="1"/>
  <c r="AB133" i="1"/>
  <c r="W133" i="1"/>
  <c r="V133" i="1" s="1"/>
  <c r="D133" i="1"/>
  <c r="AO132" i="1"/>
  <c r="AC132" i="1"/>
  <c r="AB132" i="1" s="1"/>
  <c r="W132" i="1"/>
  <c r="V132" i="1"/>
  <c r="D132" i="1"/>
  <c r="AO131" i="1"/>
  <c r="AC131" i="1"/>
  <c r="AB131" i="1"/>
  <c r="W131" i="1"/>
  <c r="V131" i="1" s="1"/>
  <c r="D131" i="1"/>
  <c r="AO130" i="1"/>
  <c r="AC130" i="1"/>
  <c r="AB130" i="1" s="1"/>
  <c r="W130" i="1"/>
  <c r="V130" i="1"/>
  <c r="D130" i="1"/>
  <c r="AO129" i="1"/>
  <c r="AC129" i="1"/>
  <c r="AB129" i="1"/>
  <c r="W129" i="1"/>
  <c r="V129" i="1" s="1"/>
  <c r="D129" i="1"/>
  <c r="AO128" i="1"/>
  <c r="AC128" i="1"/>
  <c r="AB128" i="1" s="1"/>
  <c r="W128" i="1"/>
  <c r="V128" i="1"/>
  <c r="D128" i="1"/>
  <c r="AO127" i="1"/>
  <c r="AC127" i="1"/>
  <c r="AB127" i="1" s="1"/>
  <c r="W127" i="1"/>
  <c r="V127" i="1" s="1"/>
  <c r="D127" i="1"/>
  <c r="AO126" i="1"/>
  <c r="AC126" i="1"/>
  <c r="AB126" i="1" s="1"/>
  <c r="W126" i="1"/>
  <c r="V126" i="1"/>
  <c r="D126" i="1"/>
  <c r="AO125" i="1"/>
  <c r="AC125" i="1"/>
  <c r="AB125" i="1"/>
  <c r="W125" i="1"/>
  <c r="V125" i="1" s="1"/>
  <c r="D125" i="1"/>
  <c r="AO124" i="1"/>
  <c r="AC124" i="1"/>
  <c r="AB124" i="1" s="1"/>
  <c r="W124" i="1"/>
  <c r="V124" i="1"/>
  <c r="D124" i="1"/>
  <c r="AO123" i="1"/>
  <c r="AC123" i="1"/>
  <c r="AB123" i="1"/>
  <c r="W123" i="1"/>
  <c r="V123" i="1" s="1"/>
  <c r="D123" i="1"/>
  <c r="AO122" i="1"/>
  <c r="AC122" i="1"/>
  <c r="AB122" i="1" s="1"/>
  <c r="W122" i="1"/>
  <c r="V122" i="1" s="1"/>
  <c r="D122" i="1"/>
  <c r="AO121" i="1"/>
  <c r="AC121" i="1"/>
  <c r="AB121" i="1" s="1"/>
  <c r="W121" i="1"/>
  <c r="V121" i="1" s="1"/>
  <c r="D121" i="1"/>
  <c r="AO120" i="1"/>
  <c r="AC120" i="1"/>
  <c r="AB120" i="1" s="1"/>
  <c r="W120" i="1"/>
  <c r="V120" i="1" s="1"/>
  <c r="D120" i="1"/>
  <c r="AO119" i="1"/>
  <c r="AC119" i="1"/>
  <c r="AB119" i="1" s="1"/>
  <c r="W119" i="1"/>
  <c r="V119" i="1" s="1"/>
  <c r="D119" i="1"/>
  <c r="AO118" i="1"/>
  <c r="AC118" i="1"/>
  <c r="AB118" i="1" s="1"/>
  <c r="W118" i="1"/>
  <c r="V118" i="1" s="1"/>
  <c r="D118" i="1"/>
  <c r="AO117" i="1"/>
  <c r="AC117" i="1"/>
  <c r="AB117" i="1" s="1"/>
  <c r="W117" i="1"/>
  <c r="V117" i="1" s="1"/>
  <c r="D117" i="1"/>
  <c r="AO116" i="1"/>
  <c r="AC116" i="1"/>
  <c r="AB116" i="1" s="1"/>
  <c r="W116" i="1"/>
  <c r="V116" i="1"/>
  <c r="D116" i="1"/>
  <c r="AO115" i="1"/>
  <c r="AC115" i="1"/>
  <c r="AB115" i="1"/>
  <c r="W115" i="1"/>
  <c r="V115" i="1" s="1"/>
  <c r="D115" i="1"/>
  <c r="AO114" i="1"/>
  <c r="AC114" i="1"/>
  <c r="AB114" i="1" s="1"/>
  <c r="W114" i="1"/>
  <c r="V114" i="1" s="1"/>
  <c r="D114" i="1"/>
  <c r="AO113" i="1"/>
  <c r="AC113" i="1"/>
  <c r="AB113" i="1" s="1"/>
  <c r="W113" i="1"/>
  <c r="V113" i="1" s="1"/>
  <c r="D113" i="1"/>
  <c r="AO112" i="1"/>
  <c r="AC112" i="1"/>
  <c r="AB112" i="1" s="1"/>
  <c r="W112" i="1"/>
  <c r="V112" i="1" s="1"/>
  <c r="D112" i="1"/>
  <c r="AO111" i="1"/>
  <c r="AC111" i="1"/>
  <c r="AB111" i="1" s="1"/>
  <c r="W111" i="1"/>
  <c r="V111" i="1" s="1"/>
  <c r="D111" i="1"/>
  <c r="AO110" i="1"/>
  <c r="AC110" i="1"/>
  <c r="AB110" i="1" s="1"/>
  <c r="W110" i="1"/>
  <c r="V110" i="1" s="1"/>
  <c r="D110" i="1"/>
  <c r="AO109" i="1"/>
  <c r="AC109" i="1"/>
  <c r="AB109" i="1" s="1"/>
  <c r="W109" i="1"/>
  <c r="V109" i="1" s="1"/>
  <c r="D109" i="1"/>
  <c r="AO108" i="1"/>
  <c r="AC108" i="1"/>
  <c r="AB108" i="1" s="1"/>
  <c r="W108" i="1"/>
  <c r="V108" i="1"/>
  <c r="D108" i="1"/>
  <c r="AO107" i="1"/>
  <c r="AC107" i="1"/>
  <c r="AB107" i="1"/>
  <c r="W107" i="1"/>
  <c r="V107" i="1" s="1"/>
  <c r="D107" i="1"/>
  <c r="AO106" i="1"/>
  <c r="AC106" i="1"/>
  <c r="AB106" i="1" s="1"/>
  <c r="W106" i="1"/>
  <c r="V106" i="1" s="1"/>
  <c r="D106" i="1"/>
  <c r="AO105" i="1"/>
  <c r="AC105" i="1"/>
  <c r="AB105" i="1" s="1"/>
  <c r="W105" i="1"/>
  <c r="V105" i="1" s="1"/>
  <c r="D105" i="1"/>
  <c r="AO104" i="1"/>
  <c r="AC104" i="1"/>
  <c r="AB104" i="1" s="1"/>
  <c r="W104" i="1"/>
  <c r="V104" i="1" s="1"/>
  <c r="D104" i="1"/>
  <c r="AO103" i="1"/>
  <c r="AC103" i="1"/>
  <c r="AB103" i="1" s="1"/>
  <c r="W103" i="1"/>
  <c r="V103" i="1" s="1"/>
  <c r="D103" i="1"/>
  <c r="AO102" i="1"/>
  <c r="AC102" i="1"/>
  <c r="AB102" i="1" s="1"/>
  <c r="W102" i="1"/>
  <c r="V102" i="1" s="1"/>
  <c r="D102" i="1"/>
  <c r="AO101" i="1"/>
  <c r="AC101" i="1"/>
  <c r="AB101" i="1" s="1"/>
  <c r="W101" i="1"/>
  <c r="V101" i="1" s="1"/>
  <c r="D101" i="1"/>
  <c r="AO100" i="1"/>
  <c r="AC100" i="1"/>
  <c r="AB100" i="1" s="1"/>
  <c r="W100" i="1"/>
  <c r="V100" i="1"/>
  <c r="D100" i="1"/>
  <c r="AO99" i="1"/>
  <c r="AC99" i="1"/>
  <c r="AB99" i="1"/>
  <c r="W99" i="1"/>
  <c r="V99" i="1" s="1"/>
  <c r="D99" i="1"/>
  <c r="AO98" i="1"/>
  <c r="AC98" i="1"/>
  <c r="AB98" i="1" s="1"/>
  <c r="W98" i="1"/>
  <c r="V98" i="1" s="1"/>
  <c r="D98" i="1"/>
  <c r="AO97" i="1"/>
  <c r="AC97" i="1"/>
  <c r="AB97" i="1" s="1"/>
  <c r="W97" i="1"/>
  <c r="V97" i="1" s="1"/>
  <c r="D97" i="1"/>
  <c r="AO96" i="1"/>
  <c r="AC96" i="1"/>
  <c r="AB96" i="1" s="1"/>
  <c r="W96" i="1"/>
  <c r="V96" i="1" s="1"/>
  <c r="D96" i="1"/>
  <c r="AO95" i="1"/>
  <c r="AC95" i="1"/>
  <c r="AB95" i="1" s="1"/>
  <c r="W95" i="1"/>
  <c r="V95" i="1" s="1"/>
  <c r="D95" i="1"/>
  <c r="AO94" i="1"/>
  <c r="AC94" i="1"/>
  <c r="AB94" i="1" s="1"/>
  <c r="W94" i="1"/>
  <c r="V94" i="1" s="1"/>
  <c r="D94" i="1"/>
  <c r="AO93" i="1"/>
  <c r="AC93" i="1"/>
  <c r="AB93" i="1" s="1"/>
  <c r="W93" i="1"/>
  <c r="V93" i="1" s="1"/>
  <c r="D93" i="1"/>
  <c r="AO92" i="1"/>
  <c r="AC92" i="1"/>
  <c r="AB92" i="1" s="1"/>
  <c r="W92" i="1"/>
  <c r="V92" i="1"/>
  <c r="D92" i="1"/>
  <c r="AO91" i="1"/>
  <c r="AC91" i="1"/>
  <c r="AB91" i="1"/>
  <c r="W91" i="1"/>
  <c r="V91" i="1" s="1"/>
  <c r="D91" i="1"/>
  <c r="AO90" i="1"/>
  <c r="AC90" i="1"/>
  <c r="AB90" i="1" s="1"/>
  <c r="W90" i="1"/>
  <c r="V90" i="1" s="1"/>
  <c r="D90" i="1"/>
  <c r="AO89" i="1"/>
  <c r="AC89" i="1"/>
  <c r="AB89" i="1" s="1"/>
  <c r="W89" i="1"/>
  <c r="V89" i="1" s="1"/>
  <c r="D89" i="1"/>
  <c r="AO88" i="1"/>
  <c r="AC88" i="1"/>
  <c r="AB88" i="1" s="1"/>
  <c r="W88" i="1"/>
  <c r="V88" i="1" s="1"/>
  <c r="D88" i="1"/>
  <c r="AO87" i="1"/>
  <c r="AC87" i="1"/>
  <c r="AB87" i="1" s="1"/>
  <c r="W87" i="1"/>
  <c r="V87" i="1" s="1"/>
  <c r="D87" i="1"/>
  <c r="AO86" i="1"/>
  <c r="AC86" i="1"/>
  <c r="AB86" i="1" s="1"/>
  <c r="W86" i="1"/>
  <c r="V86" i="1"/>
  <c r="D86" i="1"/>
  <c r="AO85" i="1"/>
  <c r="AC85" i="1"/>
  <c r="AB85" i="1" s="1"/>
  <c r="W85" i="1"/>
  <c r="V85" i="1" s="1"/>
  <c r="D85" i="1"/>
  <c r="AO84" i="1"/>
  <c r="AC84" i="1"/>
  <c r="AB84" i="1" s="1"/>
  <c r="W84" i="1"/>
  <c r="V84" i="1"/>
  <c r="D84" i="1"/>
  <c r="AO83" i="1"/>
  <c r="AC83" i="1"/>
  <c r="AB83" i="1"/>
  <c r="W83" i="1"/>
  <c r="V83" i="1" s="1"/>
  <c r="D83" i="1"/>
  <c r="AO82" i="1"/>
  <c r="AC82" i="1"/>
  <c r="AB82" i="1" s="1"/>
  <c r="W82" i="1"/>
  <c r="V82" i="1" s="1"/>
  <c r="D82" i="1"/>
  <c r="AO81" i="1"/>
  <c r="AC81" i="1"/>
  <c r="AB81" i="1" s="1"/>
  <c r="W81" i="1"/>
  <c r="V81" i="1" s="1"/>
  <c r="D81" i="1"/>
  <c r="AO80" i="1"/>
  <c r="AC80" i="1"/>
  <c r="AB80" i="1" s="1"/>
  <c r="W80" i="1"/>
  <c r="V80" i="1" s="1"/>
  <c r="D80" i="1"/>
  <c r="AO79" i="1"/>
  <c r="AC79" i="1"/>
  <c r="AB79" i="1" s="1"/>
  <c r="W79" i="1"/>
  <c r="V79" i="1" s="1"/>
  <c r="D79" i="1"/>
  <c r="AO78" i="1"/>
  <c r="AC78" i="1"/>
  <c r="AB78" i="1" s="1"/>
  <c r="W78" i="1"/>
  <c r="V78" i="1" s="1"/>
  <c r="D78" i="1"/>
  <c r="AO77" i="1"/>
  <c r="AC77" i="1"/>
  <c r="AB77" i="1" s="1"/>
  <c r="W77" i="1"/>
  <c r="V77" i="1" s="1"/>
  <c r="D77" i="1"/>
  <c r="AO76" i="1"/>
  <c r="AC76" i="1"/>
  <c r="AB76" i="1" s="1"/>
  <c r="W76" i="1"/>
  <c r="V76" i="1"/>
  <c r="D76" i="1"/>
  <c r="AO75" i="1"/>
  <c r="AC75" i="1"/>
  <c r="AB75" i="1"/>
  <c r="W75" i="1"/>
  <c r="V75" i="1" s="1"/>
  <c r="D75" i="1"/>
  <c r="AO74" i="1"/>
  <c r="AC74" i="1"/>
  <c r="AB74" i="1" s="1"/>
  <c r="W74" i="1"/>
  <c r="V74" i="1" s="1"/>
  <c r="D74" i="1"/>
  <c r="AO73" i="1"/>
  <c r="AC73" i="1"/>
  <c r="AB73" i="1" s="1"/>
  <c r="W73" i="1"/>
  <c r="V73" i="1" s="1"/>
  <c r="D73" i="1"/>
  <c r="AO72" i="1"/>
  <c r="AC72" i="1"/>
  <c r="AB72" i="1" s="1"/>
  <c r="W72" i="1"/>
  <c r="V72" i="1"/>
  <c r="D72" i="1"/>
  <c r="AO71" i="1"/>
  <c r="AC71" i="1"/>
  <c r="AB71" i="1"/>
  <c r="W71" i="1"/>
  <c r="V71" i="1" s="1"/>
  <c r="D71" i="1"/>
  <c r="AO70" i="1"/>
  <c r="AC70" i="1"/>
  <c r="AB70" i="1" s="1"/>
  <c r="W70" i="1"/>
  <c r="V70" i="1" s="1"/>
  <c r="D70" i="1"/>
  <c r="AO69" i="1"/>
  <c r="AC69" i="1"/>
  <c r="AB69" i="1" s="1"/>
  <c r="W69" i="1"/>
  <c r="V69" i="1" s="1"/>
  <c r="D69" i="1"/>
  <c r="AO68" i="1"/>
  <c r="AC68" i="1"/>
  <c r="AB68" i="1" s="1"/>
  <c r="W68" i="1"/>
  <c r="V68" i="1"/>
  <c r="D68" i="1"/>
  <c r="AO67" i="1"/>
  <c r="AC67" i="1"/>
  <c r="AB67" i="1"/>
  <c r="W67" i="1"/>
  <c r="V67" i="1" s="1"/>
  <c r="D67" i="1"/>
  <c r="AO66" i="1"/>
  <c r="AC66" i="1"/>
  <c r="AB66" i="1" s="1"/>
  <c r="W66" i="1"/>
  <c r="V66" i="1" s="1"/>
  <c r="D66" i="1"/>
  <c r="AO65" i="1"/>
  <c r="AC65" i="1"/>
  <c r="AB65" i="1" s="1"/>
  <c r="W65" i="1"/>
  <c r="V65" i="1" s="1"/>
  <c r="D65" i="1"/>
  <c r="AO64" i="1"/>
  <c r="AC64" i="1"/>
  <c r="AB64" i="1" s="1"/>
  <c r="W64" i="1"/>
  <c r="V64" i="1"/>
  <c r="D64" i="1"/>
  <c r="AO63" i="1"/>
  <c r="AC63" i="1"/>
  <c r="AB63" i="1"/>
  <c r="W63" i="1"/>
  <c r="V63" i="1" s="1"/>
  <c r="D63" i="1"/>
  <c r="AO62" i="1"/>
  <c r="AC62" i="1"/>
  <c r="AB62" i="1" s="1"/>
  <c r="W62" i="1"/>
  <c r="V62" i="1" s="1"/>
  <c r="D62" i="1"/>
  <c r="AO61" i="1"/>
  <c r="AC61" i="1"/>
  <c r="AB61" i="1" s="1"/>
  <c r="W61" i="1"/>
  <c r="V61" i="1" s="1"/>
  <c r="D61" i="1"/>
  <c r="AO60" i="1"/>
  <c r="AC60" i="1"/>
  <c r="AB60" i="1" s="1"/>
  <c r="W60" i="1"/>
  <c r="V60" i="1"/>
  <c r="D60" i="1"/>
  <c r="AO59" i="1"/>
  <c r="AC59" i="1"/>
  <c r="AB59" i="1"/>
  <c r="W59" i="1"/>
  <c r="V59" i="1" s="1"/>
  <c r="D59" i="1"/>
  <c r="AO58" i="1"/>
  <c r="AC58" i="1"/>
  <c r="AB58" i="1" s="1"/>
  <c r="W58" i="1"/>
  <c r="V58" i="1" s="1"/>
  <c r="D58" i="1"/>
  <c r="AO57" i="1"/>
  <c r="AC57" i="1"/>
  <c r="AB57" i="1" s="1"/>
  <c r="W57" i="1"/>
  <c r="V57" i="1" s="1"/>
  <c r="D57" i="1"/>
  <c r="AO56" i="1"/>
  <c r="AC56" i="1"/>
  <c r="AB56" i="1" s="1"/>
  <c r="W56" i="1"/>
  <c r="V56" i="1"/>
  <c r="D56" i="1"/>
  <c r="AO55" i="1"/>
  <c r="AC55" i="1"/>
  <c r="AB55" i="1"/>
  <c r="W55" i="1"/>
  <c r="V55" i="1" s="1"/>
  <c r="D55" i="1"/>
  <c r="AO54" i="1"/>
  <c r="AC54" i="1"/>
  <c r="AB54" i="1" s="1"/>
  <c r="W54" i="1"/>
  <c r="V54" i="1" s="1"/>
  <c r="D54" i="1"/>
  <c r="AO53" i="1"/>
  <c r="AC53" i="1"/>
  <c r="AB53" i="1" s="1"/>
  <c r="W53" i="1"/>
  <c r="V53" i="1" s="1"/>
  <c r="D53" i="1"/>
  <c r="AO52" i="1"/>
  <c r="AC52" i="1"/>
  <c r="AB52" i="1" s="1"/>
  <c r="W52" i="1"/>
  <c r="V52" i="1"/>
  <c r="D52" i="1"/>
  <c r="AO51" i="1"/>
  <c r="AC51" i="1"/>
  <c r="AB51" i="1"/>
  <c r="W51" i="1"/>
  <c r="V51" i="1" s="1"/>
  <c r="D51" i="1"/>
  <c r="AO50" i="1"/>
  <c r="AC50" i="1"/>
  <c r="AB50" i="1" s="1"/>
  <c r="W50" i="1"/>
  <c r="V50" i="1" s="1"/>
  <c r="D50" i="1"/>
  <c r="AO49" i="1"/>
  <c r="AC49" i="1"/>
  <c r="AB49" i="1" s="1"/>
  <c r="W49" i="1"/>
  <c r="V49" i="1" s="1"/>
  <c r="D49" i="1"/>
  <c r="AO48" i="1"/>
  <c r="AC48" i="1"/>
  <c r="AB48" i="1" s="1"/>
  <c r="W48" i="1"/>
  <c r="V48" i="1"/>
  <c r="D48" i="1"/>
  <c r="AO47" i="1"/>
  <c r="AC47" i="1"/>
  <c r="AB47" i="1"/>
  <c r="W47" i="1"/>
  <c r="V47" i="1" s="1"/>
  <c r="D47" i="1"/>
  <c r="AO46" i="1"/>
  <c r="AC46" i="1"/>
  <c r="AB46" i="1" s="1"/>
  <c r="W46" i="1"/>
  <c r="V46" i="1" s="1"/>
  <c r="D46" i="1"/>
  <c r="AO45" i="1"/>
  <c r="AC45" i="1"/>
  <c r="AB45" i="1" s="1"/>
  <c r="W45" i="1"/>
  <c r="V45" i="1" s="1"/>
  <c r="D45" i="1"/>
  <c r="AO44" i="1"/>
  <c r="AC44" i="1"/>
  <c r="AB44" i="1" s="1"/>
  <c r="W44" i="1"/>
  <c r="V44" i="1"/>
  <c r="D44" i="1"/>
  <c r="AO43" i="1"/>
  <c r="AC43" i="1"/>
  <c r="AB43" i="1"/>
  <c r="W43" i="1"/>
  <c r="V43" i="1" s="1"/>
  <c r="D43" i="1"/>
  <c r="AO42" i="1"/>
  <c r="AC42" i="1"/>
  <c r="AB42" i="1" s="1"/>
  <c r="W42" i="1"/>
  <c r="V42" i="1"/>
  <c r="D42" i="1"/>
  <c r="AO41" i="1"/>
  <c r="AC41" i="1"/>
  <c r="AB41" i="1"/>
  <c r="W41" i="1"/>
  <c r="V41" i="1" s="1"/>
  <c r="D41" i="1"/>
  <c r="AO40" i="1"/>
  <c r="AC40" i="1"/>
  <c r="AB40" i="1" s="1"/>
  <c r="W40" i="1"/>
  <c r="V40" i="1" s="1"/>
  <c r="D40" i="1"/>
  <c r="AO39" i="1"/>
  <c r="AC39" i="1"/>
  <c r="AB39" i="1" s="1"/>
  <c r="W39" i="1"/>
  <c r="V39" i="1" s="1"/>
  <c r="D39" i="1"/>
  <c r="AO38" i="1"/>
  <c r="AC38" i="1"/>
  <c r="AB38" i="1" s="1"/>
  <c r="W38" i="1"/>
  <c r="V38" i="1"/>
  <c r="D38" i="1"/>
  <c r="AO37" i="1"/>
  <c r="AC37" i="1"/>
  <c r="AB37" i="1"/>
  <c r="W37" i="1"/>
  <c r="V37" i="1" s="1"/>
  <c r="D37" i="1"/>
  <c r="AO36" i="1"/>
  <c r="AC36" i="1"/>
  <c r="AB36" i="1" s="1"/>
  <c r="W36" i="1"/>
  <c r="V36" i="1" s="1"/>
  <c r="D36" i="1"/>
  <c r="AO35" i="1"/>
  <c r="AC35" i="1"/>
  <c r="AB35" i="1" s="1"/>
  <c r="W35" i="1"/>
  <c r="V35" i="1" s="1"/>
  <c r="D35" i="1"/>
  <c r="AO34" i="1"/>
  <c r="AC34" i="1"/>
  <c r="AB34" i="1" s="1"/>
  <c r="W34" i="1"/>
  <c r="V34" i="1"/>
  <c r="D34" i="1"/>
  <c r="AO33" i="1"/>
  <c r="AC33" i="1"/>
  <c r="AB33" i="1"/>
  <c r="W33" i="1"/>
  <c r="V33" i="1" s="1"/>
  <c r="D33" i="1"/>
  <c r="AO32" i="1"/>
  <c r="AC32" i="1"/>
  <c r="AB32" i="1" s="1"/>
  <c r="W32" i="1"/>
  <c r="V32" i="1" s="1"/>
  <c r="D32" i="1"/>
  <c r="AO31" i="1"/>
  <c r="AC31" i="1"/>
  <c r="AB31" i="1" s="1"/>
  <c r="W31" i="1"/>
  <c r="V31" i="1" s="1"/>
  <c r="D31" i="1"/>
  <c r="AO30" i="1"/>
  <c r="AC30" i="1"/>
  <c r="AB30" i="1" s="1"/>
  <c r="W30" i="1"/>
  <c r="V30" i="1"/>
  <c r="D30" i="1"/>
  <c r="AO29" i="1"/>
  <c r="AC29" i="1"/>
  <c r="AB29" i="1"/>
  <c r="W29" i="1"/>
  <c r="V29" i="1" s="1"/>
  <c r="D29" i="1"/>
  <c r="AO28" i="1"/>
  <c r="AC28" i="1"/>
  <c r="AB28" i="1" s="1"/>
  <c r="W28" i="1"/>
  <c r="V28" i="1" s="1"/>
  <c r="D28" i="1"/>
  <c r="AO27" i="1"/>
  <c r="AC27" i="1"/>
  <c r="AB27" i="1" s="1"/>
  <c r="W27" i="1"/>
  <c r="V27" i="1" s="1"/>
  <c r="D27" i="1"/>
  <c r="AO26" i="1"/>
  <c r="AC26" i="1"/>
  <c r="AB26" i="1" s="1"/>
  <c r="W26" i="1"/>
  <c r="V26" i="1"/>
  <c r="D26" i="1"/>
  <c r="AO25" i="1"/>
  <c r="AC25" i="1"/>
  <c r="AB25" i="1"/>
  <c r="W25" i="1"/>
  <c r="V25" i="1" s="1"/>
  <c r="D25" i="1"/>
  <c r="AO24" i="1"/>
  <c r="AC24" i="1"/>
  <c r="AB24" i="1" s="1"/>
  <c r="W24" i="1"/>
  <c r="V24" i="1" s="1"/>
  <c r="D24" i="1"/>
  <c r="AO23" i="1"/>
  <c r="AC23" i="1"/>
  <c r="AB23" i="1" s="1"/>
  <c r="W23" i="1"/>
  <c r="V23" i="1" s="1"/>
  <c r="D23" i="1"/>
  <c r="AO22" i="1"/>
  <c r="AC22" i="1"/>
  <c r="AB22" i="1" s="1"/>
  <c r="W22" i="1"/>
  <c r="V22" i="1"/>
  <c r="D22" i="1"/>
  <c r="AO21" i="1"/>
  <c r="AC21" i="1"/>
  <c r="AB21" i="1"/>
  <c r="W21" i="1"/>
  <c r="V21" i="1" s="1"/>
  <c r="D21" i="1"/>
  <c r="AO20" i="1"/>
  <c r="AC20" i="1"/>
  <c r="AB20" i="1" s="1"/>
  <c r="W20" i="1"/>
  <c r="V20" i="1" s="1"/>
  <c r="D20" i="1"/>
  <c r="AO19" i="1"/>
  <c r="AC19" i="1"/>
  <c r="AB19" i="1" s="1"/>
  <c r="W19" i="1"/>
  <c r="V19" i="1" s="1"/>
  <c r="D19" i="1"/>
  <c r="AO18" i="1"/>
  <c r="AC18" i="1"/>
  <c r="AB18" i="1" s="1"/>
  <c r="W18" i="1"/>
  <c r="V18" i="1"/>
  <c r="D18" i="1"/>
  <c r="AO17" i="1"/>
  <c r="AC17" i="1"/>
  <c r="AB17" i="1"/>
  <c r="W17" i="1"/>
  <c r="V17" i="1" s="1"/>
  <c r="D17" i="1"/>
  <c r="AO16" i="1"/>
  <c r="AC16" i="1"/>
  <c r="AB16" i="1" s="1"/>
  <c r="W16" i="1"/>
  <c r="V16" i="1" s="1"/>
  <c r="D16" i="1"/>
  <c r="AO15" i="1"/>
  <c r="AC15" i="1"/>
  <c r="AB15" i="1" s="1"/>
  <c r="W15" i="1"/>
  <c r="V15" i="1" s="1"/>
  <c r="D15" i="1"/>
  <c r="AO14" i="1"/>
  <c r="AC14" i="1"/>
  <c r="AB14" i="1" s="1"/>
  <c r="W14" i="1"/>
  <c r="V14" i="1" s="1"/>
  <c r="D14" i="1"/>
  <c r="AT13" i="1"/>
  <c r="AO13" i="1"/>
  <c r="AC13" i="1"/>
  <c r="AB13" i="1" s="1"/>
  <c r="W13" i="1"/>
  <c r="V13" i="1"/>
  <c r="D13" i="1"/>
  <c r="AT12" i="1"/>
  <c r="AO12" i="1"/>
  <c r="AC12" i="1"/>
  <c r="AB12" i="1" s="1"/>
  <c r="W12" i="1"/>
  <c r="V12" i="1"/>
  <c r="D12" i="1"/>
  <c r="AT11" i="1"/>
  <c r="AO11" i="1"/>
  <c r="AC11" i="1"/>
  <c r="AB11" i="1"/>
  <c r="W11" i="1"/>
  <c r="V11" i="1" s="1"/>
  <c r="D11" i="1"/>
  <c r="AO10" i="1"/>
  <c r="AC10" i="1"/>
  <c r="AB10" i="1" s="1"/>
  <c r="W10" i="1"/>
  <c r="V10" i="1" s="1"/>
  <c r="D10" i="1"/>
  <c r="AO9" i="1"/>
  <c r="AC9" i="1"/>
  <c r="AB9" i="1" s="1"/>
  <c r="W9" i="1"/>
  <c r="V9" i="1"/>
  <c r="D9" i="1"/>
  <c r="AT8" i="1"/>
  <c r="AT10" i="1" s="1"/>
  <c r="AO8" i="1"/>
  <c r="AC8" i="1"/>
  <c r="AB8" i="1" s="1"/>
  <c r="W8" i="1"/>
  <c r="V8" i="1"/>
  <c r="D8" i="1"/>
  <c r="AT7" i="1"/>
  <c r="AT9" i="1" s="1"/>
  <c r="AO7" i="1"/>
  <c r="AC7" i="1"/>
  <c r="AB7" i="1" s="1"/>
  <c r="W7" i="1"/>
  <c r="V7" i="1" s="1"/>
  <c r="D7" i="1"/>
  <c r="AO6" i="1"/>
  <c r="AC6" i="1"/>
  <c r="AB6" i="1" s="1"/>
  <c r="W6" i="1"/>
  <c r="V6" i="1" s="1"/>
  <c r="D6" i="1"/>
  <c r="AO5" i="1"/>
  <c r="AC5" i="1"/>
  <c r="AB5" i="1" s="1"/>
  <c r="W5" i="1"/>
  <c r="V5" i="1"/>
  <c r="D5" i="1"/>
  <c r="AT4" i="1"/>
  <c r="AO4" i="1"/>
  <c r="AC4" i="1"/>
  <c r="AB4" i="1" s="1"/>
  <c r="W4" i="1"/>
  <c r="V4" i="1" s="1"/>
  <c r="D4" i="1"/>
  <c r="AO3" i="1"/>
  <c r="AC3" i="1"/>
  <c r="AB3" i="1" s="1"/>
  <c r="W3" i="1"/>
  <c r="V3" i="1"/>
  <c r="D3" i="1"/>
  <c r="AT14" i="1" l="1"/>
  <c r="AT5" i="1" s="1"/>
</calcChain>
</file>

<file path=xl/sharedStrings.xml><?xml version="1.0" encoding="utf-8"?>
<sst xmlns="http://schemas.openxmlformats.org/spreadsheetml/2006/main" count="1625" uniqueCount="287">
  <si>
    <t>امتحان میانترم تشریحی آمار 21 آبان  عملی - 28 آبان تشریحی</t>
  </si>
  <si>
    <t>رديف</t>
  </si>
  <si>
    <t>شماره دانشجو</t>
  </si>
  <si>
    <t>نام خانوادگی</t>
  </si>
  <si>
    <t>پیرسون اسپیرمن</t>
  </si>
  <si>
    <t>02-07-02 (04)</t>
  </si>
  <si>
    <t>02-07-09 (11)</t>
  </si>
  <si>
    <t>02-07-16 (18)</t>
  </si>
  <si>
    <t>02-07-23 (25)</t>
  </si>
  <si>
    <t>02-07-30 (08-02)</t>
  </si>
  <si>
    <t>02-08-07</t>
  </si>
  <si>
    <t>02-08-14</t>
  </si>
  <si>
    <t>02-08-21</t>
  </si>
  <si>
    <t>02-08-29_Quiz</t>
  </si>
  <si>
    <t>02-09-05</t>
  </si>
  <si>
    <t>02-09-12_14</t>
  </si>
  <si>
    <t>02-09-19_22</t>
  </si>
  <si>
    <t>02-09-26-28</t>
  </si>
  <si>
    <t>02-10-03</t>
  </si>
  <si>
    <t>02-08-28_mt</t>
  </si>
  <si>
    <t>پروژه</t>
  </si>
  <si>
    <t>only  gg</t>
  </si>
  <si>
    <t>تکلیف تا 5 دی</t>
  </si>
  <si>
    <t>فقط کارگاه</t>
  </si>
  <si>
    <t>حضور فعال</t>
  </si>
  <si>
    <t>تکلیف تمام</t>
  </si>
  <si>
    <t>پروژه S</t>
  </si>
  <si>
    <t>میانترم</t>
  </si>
  <si>
    <t>پایانترم</t>
  </si>
  <si>
    <t>fin</t>
  </si>
  <si>
    <t>Final</t>
  </si>
  <si>
    <t>MianTerm (st_stg)</t>
  </si>
  <si>
    <t xml:space="preserve">جزئیات نمره  کارگاه آمار </t>
  </si>
  <si>
    <t>اگر ازکامپيوتر استفاده ميکنيد با انتخاب فعال سازي  ويرايش در کادر مخصوص شماره دانشجويي وارد کنيد و اگر از گوشي استفاده ميکنيد در کادر مربوطه دبل کليک کنيد تا حالت  ويرايش ظاهر شود تا بتوانيد شماره دانشجويي وارد کنيد 
Enable Editting</t>
  </si>
  <si>
    <t>احمدي زهرا</t>
  </si>
  <si>
    <t>01_08000930_KG</t>
  </si>
  <si>
    <t/>
  </si>
  <si>
    <t>26ت</t>
  </si>
  <si>
    <t>لطفا شماره دانشجويي در کادر روبرو وارد کنيد</t>
  </si>
  <si>
    <t>جمله N/A#  يعني شماره دانشجويي
 غلط وارد کرده ايد</t>
  </si>
  <si>
    <t>برومندي شقايق</t>
  </si>
  <si>
    <t>نام و نام خانوادگي</t>
  </si>
  <si>
    <t>جمشیدی فاطمه</t>
  </si>
  <si>
    <t>23-</t>
  </si>
  <si>
    <r>
      <t xml:space="preserve">نمره  کارگاه </t>
    </r>
    <r>
      <rPr>
        <b/>
        <sz val="18"/>
        <color theme="1"/>
        <rFont val="B Yagut"/>
        <charset val="178"/>
      </rPr>
      <t xml:space="preserve">آمار </t>
    </r>
    <r>
      <rPr>
        <b/>
        <sz val="11"/>
        <color theme="1"/>
        <rFont val="B Yagut"/>
        <charset val="178"/>
      </rPr>
      <t>دانشجو  حاصل جمع تمام اثرها = جمعا از 20 نمره</t>
    </r>
  </si>
  <si>
    <t>نمره نهايي هنگام درج در سامانه دانشگاه حداکثر نيم نمره بسمت بالا گرد ميشود</t>
  </si>
  <si>
    <t>رضوان صفت ايدا</t>
  </si>
  <si>
    <t>14+</t>
  </si>
  <si>
    <t>رمضان پور هلیا</t>
  </si>
  <si>
    <t xml:space="preserve">نمره امتحان کتبي ميانترم از 20 نمره </t>
  </si>
  <si>
    <t>نمره نهايي  =  تکليف 2 نمره  +  فعاليت سرکلاس 2 + اثر ميانترم 2 +پروژه SPSS ده نمره +اثر پايانترم 4= جمعا 20</t>
  </si>
  <si>
    <t>زارع حديث</t>
  </si>
  <si>
    <t>14++</t>
  </si>
  <si>
    <t>21+</t>
  </si>
  <si>
    <t xml:space="preserve">نمره امتحان کتبي پايانترم از  20  نمره </t>
  </si>
  <si>
    <t>زارع مريم</t>
  </si>
  <si>
    <t>GG</t>
  </si>
  <si>
    <t>اثر میانترم از  2 نمره = میانترم تقسیم به 10</t>
  </si>
  <si>
    <t>زارع هانيه</t>
  </si>
  <si>
    <t>7-</t>
  </si>
  <si>
    <t>12+</t>
  </si>
  <si>
    <t>3+</t>
  </si>
  <si>
    <t>اثر پایانترم از 4 نمره=  پایانترم تقسیم به 5</t>
  </si>
  <si>
    <t>کلمه VALUE#  یعنی در يک امتحان شرکت نکرديد</t>
  </si>
  <si>
    <t>ستوده مائده</t>
  </si>
  <si>
    <t>4++++</t>
  </si>
  <si>
    <t>اثر حضور فعال سرکلاس از دو نمره</t>
  </si>
  <si>
    <t>شريفي خاطره</t>
  </si>
  <si>
    <t>اثر حل تکاليف  از  دو نمره</t>
  </si>
  <si>
    <t>عموري سنا</t>
  </si>
  <si>
    <t>14=</t>
  </si>
  <si>
    <t>اثر پروژه اس پی اس اس از  10 نمره</t>
  </si>
  <si>
    <t>کشاورز جدي اسما</t>
  </si>
  <si>
    <t>جمع اثرها درس آمار</t>
  </si>
  <si>
    <t>منصور آّبادي فاطمه</t>
  </si>
  <si>
    <t>5+</t>
  </si>
  <si>
    <t>28+</t>
  </si>
  <si>
    <t>منصوري نگار</t>
  </si>
  <si>
    <t>نجمي فاطمه</t>
  </si>
  <si>
    <t>نعمتي فاطمه</t>
  </si>
  <si>
    <t>هوشيار مصرمي ناهيد</t>
  </si>
  <si>
    <t>وحيدي پيمان</t>
  </si>
  <si>
    <t>-</t>
  </si>
  <si>
    <t>اسمعيلي ابهري دنيا</t>
  </si>
  <si>
    <t>01_09451115_KG</t>
  </si>
  <si>
    <t>امير پور زهرا</t>
  </si>
  <si>
    <t>23+</t>
  </si>
  <si>
    <t>بنائي زهرا</t>
  </si>
  <si>
    <t>حسين پور ام البنين</t>
  </si>
  <si>
    <t>21-</t>
  </si>
  <si>
    <t>ده بزرگی صبا</t>
  </si>
  <si>
    <t>دهقاني احمد رضا</t>
  </si>
  <si>
    <t>دهقاني زهرا</t>
  </si>
  <si>
    <t>رحيمي فاطمه</t>
  </si>
  <si>
    <t>رستگارپناه الميرا</t>
  </si>
  <si>
    <t>شعباني نصيري رشتي زهرا</t>
  </si>
  <si>
    <t>صرافت فاطمه</t>
  </si>
  <si>
    <t>فلاحتي هستي</t>
  </si>
  <si>
    <t>"++</t>
  </si>
  <si>
    <t>کاظمي پري چهر</t>
  </si>
  <si>
    <t>کرائی زهرا</t>
  </si>
  <si>
    <t>کسمايي مقدم مهوش</t>
  </si>
  <si>
    <t>30+</t>
  </si>
  <si>
    <t>کشاورزمويدي فاطمه</t>
  </si>
  <si>
    <t>محمدي پگاه</t>
  </si>
  <si>
    <t>محمدي محدثه</t>
  </si>
  <si>
    <t>19+</t>
  </si>
  <si>
    <t>محمدی سارا</t>
  </si>
  <si>
    <t>منفرد حنانه</t>
  </si>
  <si>
    <t>ميرجاني هانيه</t>
  </si>
  <si>
    <t>نيکنام شروين دخت</t>
  </si>
  <si>
    <t>يزدان جو عطيه</t>
  </si>
  <si>
    <t>ابراهيمي زهرا</t>
  </si>
  <si>
    <t>01_11301300_KG</t>
  </si>
  <si>
    <t>اسماعيل زاده سارا</t>
  </si>
  <si>
    <t>ايازي بردجي فاطمه</t>
  </si>
  <si>
    <t>بافکربستان اباد نازنين</t>
  </si>
  <si>
    <t>بهبودي زهرا</t>
  </si>
  <si>
    <t>بهزادي نژاد سارا</t>
  </si>
  <si>
    <t>بهمني عسل</t>
  </si>
  <si>
    <t>پرما رعنا</t>
  </si>
  <si>
    <t>جمشیدی زینب</t>
  </si>
  <si>
    <t>دسترنج مريم</t>
  </si>
  <si>
    <t>زارع ده نو مبينا</t>
  </si>
  <si>
    <t>01_13151445_KG</t>
  </si>
  <si>
    <t>زارعدهقاناني فاطمه</t>
  </si>
  <si>
    <t>زارعي زهرا</t>
  </si>
  <si>
    <t>18-</t>
  </si>
  <si>
    <t>16+</t>
  </si>
  <si>
    <t>28++</t>
  </si>
  <si>
    <t>زارعي کردشولي زهرا</t>
  </si>
  <si>
    <t>سينادشتکي نگين</t>
  </si>
  <si>
    <t>علي زاده مريم</t>
  </si>
  <si>
    <t>قبادپور عاطفه</t>
  </si>
  <si>
    <t>کشاورزي مريم</t>
  </si>
  <si>
    <t>گرامي خوب نجمه</t>
  </si>
  <si>
    <t>30=</t>
  </si>
  <si>
    <t>لطيف پور فاطمه</t>
  </si>
  <si>
    <t>مرزبان غزاله</t>
  </si>
  <si>
    <t>هادي پور فاطمه</t>
  </si>
  <si>
    <t>احياکننده دنيا</t>
  </si>
  <si>
    <t>ازادي ايدا</t>
  </si>
  <si>
    <t>اژدري سارا</t>
  </si>
  <si>
    <t>برزگر مهشيد</t>
  </si>
  <si>
    <t>بهاري نازيلا</t>
  </si>
  <si>
    <t>پورهمتي فراشبندي ريحانه</t>
  </si>
  <si>
    <t>پولاديان دمرچماقلو مليکا</t>
  </si>
  <si>
    <t>تديني زهرا</t>
  </si>
  <si>
    <t>جعفريان فاطمه</t>
  </si>
  <si>
    <t>جمال الديني زهرا</t>
  </si>
  <si>
    <t>جوانمردي شيراز زهرا</t>
  </si>
  <si>
    <t>خوبياري فائزه</t>
  </si>
  <si>
    <t>رستم دودجي ايدا</t>
  </si>
  <si>
    <t>رستمي نرگس</t>
  </si>
  <si>
    <t>رضائي سيده فاطمه</t>
  </si>
  <si>
    <t>رضائیان فاطمه</t>
  </si>
  <si>
    <t>رضوي سيده ياسمن</t>
  </si>
  <si>
    <t>زارع فاطمه</t>
  </si>
  <si>
    <t>ستوده فاطمه</t>
  </si>
  <si>
    <t>سینائی فرد مریم</t>
  </si>
  <si>
    <t>شاهمرادي همسريثي حديث</t>
  </si>
  <si>
    <t>عباسي مرضيه</t>
  </si>
  <si>
    <t>عرب فهيمه</t>
  </si>
  <si>
    <t>فرخي راهله</t>
  </si>
  <si>
    <t>فلامرزي کيفته پريسا</t>
  </si>
  <si>
    <t>قاسم زاده کراده مريم</t>
  </si>
  <si>
    <t>قرباني قطب ابادي فاطمه</t>
  </si>
  <si>
    <t>کامياب فاطمه</t>
  </si>
  <si>
    <t>کبيري شادي</t>
  </si>
  <si>
    <t>کرمي کشکولي فاطمه</t>
  </si>
  <si>
    <t>کمالي سپيده</t>
  </si>
  <si>
    <t>ماهوري گلنوش</t>
  </si>
  <si>
    <t>+</t>
  </si>
  <si>
    <t>مختاري زينب</t>
  </si>
  <si>
    <t>مظفري فاطمه</t>
  </si>
  <si>
    <t>نظري مهرنوش</t>
  </si>
  <si>
    <t>برزگر مرضيه</t>
  </si>
  <si>
    <t>03_08000930_KG</t>
  </si>
  <si>
    <t>رحماني فاطمه</t>
  </si>
  <si>
    <t>7+</t>
  </si>
  <si>
    <t>زارع احتشامی کوثر</t>
  </si>
  <si>
    <t>16++</t>
  </si>
  <si>
    <t>عباسي نوبندگاني محدثه</t>
  </si>
  <si>
    <t>عزيزي سعدي حسين</t>
  </si>
  <si>
    <t>عليزاده خالکي حديث</t>
  </si>
  <si>
    <t>فيروز ارزو</t>
  </si>
  <si>
    <t>نمره پاییز1401</t>
  </si>
  <si>
    <t>قشقائي محمودي ياسمن</t>
  </si>
  <si>
    <t>03_09451315_KG</t>
  </si>
  <si>
    <t>کرمي زهرا</t>
  </si>
  <si>
    <t>21=</t>
  </si>
  <si>
    <t>کمالی سحر</t>
  </si>
  <si>
    <t>نمره تابستان</t>
  </si>
  <si>
    <t>نظري نيا مليکا</t>
  </si>
  <si>
    <t>هاشم پور مريم</t>
  </si>
  <si>
    <t>احمدی فاطمه</t>
  </si>
  <si>
    <t>ازاد نيا اتنا</t>
  </si>
  <si>
    <t>03_09451115_KG</t>
  </si>
  <si>
    <t>انواری الهه</t>
  </si>
  <si>
    <t>25=</t>
  </si>
  <si>
    <t>ايلامي نونا</t>
  </si>
  <si>
    <t>بازیار رضایی نادر</t>
  </si>
  <si>
    <t>2+</t>
  </si>
  <si>
    <t>27-</t>
  </si>
  <si>
    <t>بهمني هانيه</t>
  </si>
  <si>
    <t>پاليزي درنا</t>
  </si>
  <si>
    <t>تدین زهرا</t>
  </si>
  <si>
    <t>جوکار عاطفه</t>
  </si>
  <si>
    <t>حسني نژادکريک سيده فائزه</t>
  </si>
  <si>
    <t>دهقان ساناز</t>
  </si>
  <si>
    <t>زنده دل زهرا</t>
  </si>
  <si>
    <t>شاهدائي زاده الهام</t>
  </si>
  <si>
    <t>شعباني ساينا</t>
  </si>
  <si>
    <t>صالحی عزل</t>
  </si>
  <si>
    <t>عباس نيا نگين</t>
  </si>
  <si>
    <t>عبودي زهرا</t>
  </si>
  <si>
    <t>غلامي فاطمه</t>
  </si>
  <si>
    <t>27+</t>
  </si>
  <si>
    <t>فروتن اصفهاني درنا</t>
  </si>
  <si>
    <t>قاسمي شبانکاره نگار</t>
  </si>
  <si>
    <t>کاظمي زينب</t>
  </si>
  <si>
    <t>کریمی نرجس</t>
  </si>
  <si>
    <t>مرادي ملينا</t>
  </si>
  <si>
    <t>منصوري فاطمه</t>
  </si>
  <si>
    <t>موسوي سيد اميرحسين</t>
  </si>
  <si>
    <t>نادري راحله</t>
  </si>
  <si>
    <t>يزداني سحر</t>
  </si>
  <si>
    <t>ابراهيمي محمدرضا</t>
  </si>
  <si>
    <t>03_11301300_KG</t>
  </si>
  <si>
    <t>احمدپور فاطمه</t>
  </si>
  <si>
    <t>افراسیابی فرشته</t>
  </si>
  <si>
    <t>اکبري منصوره</t>
  </si>
  <si>
    <t>اکبری سامیار</t>
  </si>
  <si>
    <t>امين زاده هليا</t>
  </si>
  <si>
    <t>امیدوار امیر حسین</t>
  </si>
  <si>
    <t>باقري قاسم</t>
  </si>
  <si>
    <t>جمالي فاطمه</t>
  </si>
  <si>
    <t>18+</t>
  </si>
  <si>
    <t>حاتميان فاطمه</t>
  </si>
  <si>
    <t>راهب نگین</t>
  </si>
  <si>
    <t>رحيمي سهيل</t>
  </si>
  <si>
    <t>رشيدي جهان اباد سيما</t>
  </si>
  <si>
    <t>رمزکی مرضیه</t>
  </si>
  <si>
    <t>رمضان پور حديث</t>
  </si>
  <si>
    <t>03_13001445_KG</t>
  </si>
  <si>
    <t>رنجبر اسلاملو مريم</t>
  </si>
  <si>
    <t>روستا نگار</t>
  </si>
  <si>
    <t>روستا نگين</t>
  </si>
  <si>
    <t>رئیسی فرهام</t>
  </si>
  <si>
    <t>زارع مویدی مریم</t>
  </si>
  <si>
    <t>سرحدي ريحانه</t>
  </si>
  <si>
    <t>سلحشوري نشاط علي</t>
  </si>
  <si>
    <t>سلطاني ميثم</t>
  </si>
  <si>
    <t>شباني ياسمين</t>
  </si>
  <si>
    <t>شهايبان حديث</t>
  </si>
  <si>
    <t>صيدي عقيل ابادي مهدي</t>
  </si>
  <si>
    <t>قاسمي افضل مريم</t>
  </si>
  <si>
    <t>محمدی علی</t>
  </si>
  <si>
    <t>مرادي فاطمه</t>
  </si>
  <si>
    <t>نجفی نرجس</t>
  </si>
  <si>
    <t>25-</t>
  </si>
  <si>
    <t>وحيدي عليرضا</t>
  </si>
  <si>
    <t>ابراهيمي شيوا</t>
  </si>
  <si>
    <t>افشاريان محمداسماعيل</t>
  </si>
  <si>
    <t>اقدمي کيميا</t>
  </si>
  <si>
    <t>اکبری سهیلا</t>
  </si>
  <si>
    <t>بهمن پور نجمه</t>
  </si>
  <si>
    <t>حمزه ئيان گلنوش</t>
  </si>
  <si>
    <t>خاکسار مريم</t>
  </si>
  <si>
    <t>دست رنج فاطمه</t>
  </si>
  <si>
    <t>روستايي عليرضا</t>
  </si>
  <si>
    <t>زارعي مرندي منيره</t>
  </si>
  <si>
    <t>زارعی پریسا</t>
  </si>
  <si>
    <t>زرين ملک اسما</t>
  </si>
  <si>
    <t>شباني حوت نيلوفر</t>
  </si>
  <si>
    <t>شمس سيده فاطمه</t>
  </si>
  <si>
    <t>صالحي ايناز</t>
  </si>
  <si>
    <t>عباسي اميرحسين</t>
  </si>
  <si>
    <t>عساکره ايدا</t>
  </si>
  <si>
    <t>علي نژاد مرضيه</t>
  </si>
  <si>
    <t>عمادي رضوان</t>
  </si>
  <si>
    <t>قيطاسي محمد جواد</t>
  </si>
  <si>
    <t>28-</t>
  </si>
  <si>
    <t>کریمی زهرا</t>
  </si>
  <si>
    <t>کمالی فاطمه</t>
  </si>
  <si>
    <t>گودرزي حديث</t>
  </si>
  <si>
    <r>
      <t>ليست  دانشجویان دانشگاه __ زند __ درس ___</t>
    </r>
    <r>
      <rPr>
        <b/>
        <sz val="1"/>
        <color indexed="8"/>
        <rFont val="B Davat"/>
      </rPr>
      <t>آمار</t>
    </r>
    <r>
      <rPr>
        <b/>
        <sz val="1"/>
        <color indexed="8"/>
        <rFont val="B Davat"/>
        <charset val="178"/>
      </rPr>
      <t xml:space="preserve"> __</t>
    </r>
    <r>
      <rPr>
        <b/>
        <sz val="1"/>
        <color indexed="8"/>
        <rFont val="B Titr"/>
        <charset val="178"/>
      </rPr>
      <t xml:space="preserve">    روز _یکشنبه و سه شنبه_08:00تا 15:00 </t>
    </r>
    <r>
      <rPr>
        <b/>
        <sz val="1"/>
        <color indexed="8"/>
        <rFont val="B Davat"/>
        <charset val="178"/>
      </rPr>
      <t>مقطع کارشناسي پاییز1402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</si>
</sst>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b/>
      <sz val="12"/>
      <color theme="1"/>
      <name val="B Yagut"/>
      <charset val="178"/>
    </font>
    <font>
      <sz val="10"/>
      <name val="Arial"/>
      <family val="2"/>
    </font>
    <font>
      <sz val="10"/>
      <color indexed="8"/>
      <name val="B Yagut"/>
      <charset val="178"/>
    </font>
    <font>
      <sz val="10"/>
      <color rgb="FF000000"/>
      <name val="Arial"/>
      <family val="2"/>
    </font>
    <font>
      <sz val="11"/>
      <color rgb="FF000000"/>
      <name val="Titr"/>
    </font>
    <font>
      <sz val="9"/>
      <color rgb="FF000000"/>
      <name val="Times New Roman"/>
      <family val="1"/>
    </font>
    <font>
      <b/>
      <sz val="10"/>
      <color theme="1"/>
      <name val="B Yagut"/>
      <charset val="178"/>
    </font>
    <font>
      <b/>
      <sz val="12"/>
      <color rgb="FF000000"/>
      <name val="B Yagut"/>
      <charset val="178"/>
    </font>
    <font>
      <b/>
      <sz val="10"/>
      <color theme="1"/>
      <name val="B Traffic"/>
      <charset val="178"/>
    </font>
    <font>
      <b/>
      <sz val="11"/>
      <color theme="1"/>
      <name val="B Yagut"/>
      <charset val="178"/>
    </font>
    <font>
      <b/>
      <sz val="18"/>
      <color theme="1"/>
      <name val="B Yagut"/>
      <charset val="178"/>
    </font>
    <font>
      <b/>
      <sz val="22"/>
      <color theme="1"/>
      <name val="B Traffic"/>
      <charset val="178"/>
    </font>
    <font>
      <sz val="9"/>
      <color rgb="FF000000"/>
      <name val="B Yagut"/>
      <charset val="178"/>
    </font>
    <font>
      <sz val="16"/>
      <color theme="1"/>
      <name val="B Traffic"/>
      <charset val="178"/>
    </font>
    <font>
      <b/>
      <sz val="9"/>
      <color theme="1"/>
      <name val="B Yagut"/>
      <charset val="178"/>
    </font>
    <font>
      <sz val="9"/>
      <color theme="1"/>
      <name val="B Koodak"/>
      <charset val="178"/>
    </font>
    <font>
      <sz val="11"/>
      <color theme="1"/>
      <name val="B Yagut"/>
      <charset val="178"/>
    </font>
    <font>
      <b/>
      <sz val="10"/>
      <color theme="1"/>
      <name val="Tahoma"/>
      <family val="2"/>
    </font>
    <font>
      <sz val="14"/>
      <color rgb="FF000000"/>
      <name val="Times New Roman"/>
      <family val="1"/>
    </font>
    <font>
      <b/>
      <sz val="12"/>
      <color rgb="FF000000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"/>
      <color indexed="8"/>
      <name val="B Davat"/>
      <charset val="178"/>
    </font>
    <font>
      <b/>
      <sz val="1"/>
      <color indexed="8"/>
      <name val="B Davat"/>
    </font>
    <font>
      <b/>
      <sz val="1"/>
      <color indexed="8"/>
      <name val="B Titr"/>
      <charset val="178"/>
    </font>
    <font>
      <sz val="1"/>
      <color indexed="8"/>
      <name val="B Davat"/>
      <charset val="178"/>
    </font>
    <font>
      <sz val="1"/>
      <color theme="1"/>
      <name val="Calibri"/>
      <family val="2"/>
      <charset val="178"/>
      <scheme val="minor"/>
    </font>
    <font>
      <sz val="1"/>
      <color indexed="8"/>
      <name val="B Homa"/>
      <charset val="178"/>
    </font>
    <font>
      <sz val="1"/>
      <color rgb="FF000000"/>
      <name val="Times New Roman"/>
      <family val="1"/>
    </font>
    <font>
      <sz val="1"/>
      <color rgb="FF000000"/>
      <name val="B Titr"/>
      <charset val="178"/>
    </font>
    <font>
      <b/>
      <sz val="1"/>
      <color rgb="FF000000"/>
      <name val="B Mitra"/>
      <charset val="178"/>
    </font>
    <font>
      <b/>
      <sz val="1"/>
      <color rgb="FF000000"/>
      <name val="Arial Black"/>
      <family val="2"/>
    </font>
    <font>
      <sz val="1"/>
      <color indexed="8"/>
      <name val="B Koodak"/>
      <charset val="178"/>
    </font>
    <font>
      <sz val="1"/>
      <color rgb="FF000000"/>
      <name val="Arial Black"/>
      <family val="2"/>
    </font>
    <font>
      <sz val="1"/>
      <color rgb="FFFF0000"/>
      <name val="B Titr"/>
      <charset val="178"/>
    </font>
    <font>
      <b/>
      <sz val="1"/>
      <color rgb="FFFF0000"/>
      <name val="B Mitra"/>
      <charset val="178"/>
    </font>
    <font>
      <b/>
      <sz val="1"/>
      <color rgb="FFFF0000"/>
      <name val="Arial Black"/>
      <family val="2"/>
    </font>
    <font>
      <b/>
      <sz val="1"/>
      <color rgb="FFFF0000"/>
      <name val="B Davat"/>
      <charset val="178"/>
    </font>
    <font>
      <sz val="1"/>
      <color rgb="FFFF0000"/>
      <name val="Calibri"/>
      <family val="2"/>
      <charset val="178"/>
      <scheme val="minor"/>
    </font>
    <font>
      <sz val="1"/>
      <color rgb="FFFF0000"/>
      <name val="B Koodak"/>
      <charset val="178"/>
    </font>
    <font>
      <sz val="1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26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9" fillId="0" borderId="0"/>
  </cellStyleXfs>
  <cellXfs count="156">
    <xf numFmtId="0" fontId="0" fillId="0" borderId="0" xfId="0"/>
    <xf numFmtId="0" fontId="4" fillId="0" borderId="0" xfId="2" applyFont="1" applyFill="1" applyAlignment="1" applyProtection="1">
      <alignment vertical="center" wrapText="1"/>
      <protection hidden="1"/>
    </xf>
    <xf numFmtId="0" fontId="1" fillId="0" borderId="0" xfId="2" applyProtection="1"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7" fillId="0" borderId="8" xfId="3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9" xfId="3" applyNumberFormat="1" applyFont="1" applyFill="1" applyBorder="1" applyAlignment="1" applyProtection="1">
      <alignment horizontal="center" vertical="center" wrapText="1" readingOrder="1"/>
      <protection hidden="1"/>
    </xf>
    <xf numFmtId="49" fontId="8" fillId="0" borderId="0" xfId="2" applyNumberFormat="1" applyFont="1" applyProtection="1">
      <protection hidden="1"/>
    </xf>
    <xf numFmtId="0" fontId="11" fillId="0" borderId="14" xfId="1" applyFont="1" applyFill="1" applyBorder="1" applyAlignment="1" applyProtection="1">
      <alignment horizontal="center" vertical="center" wrapText="1"/>
      <protection hidden="1"/>
    </xf>
    <xf numFmtId="0" fontId="11" fillId="4" borderId="10" xfId="1" applyFont="1" applyFill="1" applyBorder="1" applyAlignment="1" applyProtection="1">
      <alignment horizontal="center" vertical="center" wrapText="1"/>
      <protection hidden="1"/>
    </xf>
    <xf numFmtId="0" fontId="11" fillId="4" borderId="15" xfId="1" applyFont="1" applyFill="1" applyBorder="1" applyAlignment="1" applyProtection="1">
      <alignment horizontal="center" vertical="center"/>
      <protection hidden="1"/>
    </xf>
    <xf numFmtId="0" fontId="8" fillId="0" borderId="0" xfId="2" applyNumberFormat="1" applyFont="1" applyProtection="1">
      <protection hidden="1"/>
    </xf>
    <xf numFmtId="0" fontId="8" fillId="0" borderId="0" xfId="2" applyFont="1" applyProtection="1">
      <protection hidden="1"/>
    </xf>
    <xf numFmtId="12" fontId="12" fillId="0" borderId="14" xfId="4" applyNumberFormat="1" applyFont="1" applyFill="1" applyBorder="1" applyAlignment="1" applyProtection="1">
      <alignment horizontal="center" vertical="center"/>
      <protection hidden="1"/>
    </xf>
    <xf numFmtId="0" fontId="13" fillId="0" borderId="10" xfId="1" applyFont="1" applyFill="1" applyBorder="1" applyAlignment="1" applyProtection="1">
      <alignment horizontal="right" vertical="center" wrapText="1"/>
      <protection hidden="1"/>
    </xf>
    <xf numFmtId="0" fontId="11" fillId="4" borderId="10" xfId="1" applyFont="1" applyFill="1" applyBorder="1" applyAlignment="1" applyProtection="1">
      <alignment horizontal="center" vertical="center"/>
      <protection hidden="1"/>
    </xf>
    <xf numFmtId="0" fontId="14" fillId="0" borderId="14" xfId="1" applyFont="1" applyFill="1" applyBorder="1" applyAlignment="1" applyProtection="1">
      <alignment horizontal="center" vertical="center" wrapText="1"/>
      <protection hidden="1"/>
    </xf>
    <xf numFmtId="2" fontId="16" fillId="4" borderId="10" xfId="1" applyNumberFormat="1" applyFont="1" applyFill="1" applyBorder="1" applyAlignment="1" applyProtection="1">
      <alignment horizontal="center" vertical="center"/>
      <protection hidden="1"/>
    </xf>
    <xf numFmtId="0" fontId="11" fillId="4" borderId="15" xfId="1" applyFont="1" applyFill="1" applyBorder="1" applyAlignment="1" applyProtection="1">
      <alignment horizontal="center" vertical="center" wrapText="1"/>
      <protection hidden="1"/>
    </xf>
    <xf numFmtId="49" fontId="17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8" fillId="0" borderId="10" xfId="1" applyNumberFormat="1" applyFont="1" applyFill="1" applyBorder="1" applyAlignment="1" applyProtection="1">
      <alignment vertical="center" wrapText="1"/>
      <protection hidden="1"/>
    </xf>
    <xf numFmtId="0" fontId="19" fillId="4" borderId="10" xfId="1" applyFont="1" applyFill="1" applyBorder="1" applyAlignment="1" applyProtection="1">
      <alignment horizontal="center" vertical="center" wrapText="1"/>
      <protection hidden="1"/>
    </xf>
    <xf numFmtId="0" fontId="19" fillId="4" borderId="15" xfId="1" applyFont="1" applyFill="1" applyBorder="1" applyAlignment="1" applyProtection="1">
      <alignment horizontal="center" vertical="center" wrapText="1"/>
      <protection hidden="1"/>
    </xf>
    <xf numFmtId="49" fontId="17" fillId="4" borderId="14" xfId="1" applyNumberFormat="1" applyFont="1" applyFill="1" applyBorder="1" applyAlignment="1" applyProtection="1">
      <alignment horizontal="center" vertical="center" wrapText="1"/>
      <protection hidden="1"/>
    </xf>
    <xf numFmtId="2" fontId="18" fillId="4" borderId="10" xfId="1" applyNumberFormat="1" applyFont="1" applyFill="1" applyBorder="1" applyAlignment="1" applyProtection="1">
      <alignment vertical="center" wrapText="1"/>
      <protection hidden="1"/>
    </xf>
    <xf numFmtId="0" fontId="20" fillId="0" borderId="14" xfId="2" applyFont="1" applyFill="1" applyBorder="1" applyAlignment="1" applyProtection="1">
      <alignment horizontal="center" vertical="center" wrapText="1"/>
      <protection hidden="1"/>
    </xf>
    <xf numFmtId="2" fontId="18" fillId="0" borderId="16" xfId="1" applyNumberFormat="1" applyFont="1" applyFill="1" applyBorder="1" applyAlignment="1" applyProtection="1">
      <alignment vertical="center" wrapText="1"/>
      <protection hidden="1"/>
    </xf>
    <xf numFmtId="164" fontId="21" fillId="0" borderId="10" xfId="1" applyNumberFormat="1" applyFont="1" applyFill="1" applyBorder="1" applyAlignment="1" applyProtection="1">
      <alignment vertical="center" wrapText="1"/>
      <protection hidden="1"/>
    </xf>
    <xf numFmtId="0" fontId="21" fillId="0" borderId="15" xfId="1" applyFont="1" applyFill="1" applyBorder="1" applyAlignment="1" applyProtection="1">
      <alignment vertical="center" wrapText="1"/>
      <protection hidden="1"/>
    </xf>
    <xf numFmtId="49" fontId="17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1" fillId="0" borderId="16" xfId="1" applyNumberFormat="1" applyFont="1" applyFill="1" applyBorder="1" applyAlignment="1" applyProtection="1">
      <alignment vertical="center" wrapText="1"/>
      <protection hidden="1"/>
    </xf>
    <xf numFmtId="0" fontId="21" fillId="0" borderId="18" xfId="1" applyFont="1" applyFill="1" applyBorder="1" applyAlignment="1" applyProtection="1">
      <alignment vertical="center" wrapText="1"/>
      <protection hidden="1"/>
    </xf>
    <xf numFmtId="49" fontId="17" fillId="0" borderId="19" xfId="1" applyNumberFormat="1" applyFont="1" applyFill="1" applyBorder="1" applyAlignment="1" applyProtection="1">
      <alignment horizontal="center" vertical="center" wrapText="1"/>
      <protection hidden="1"/>
    </xf>
    <xf numFmtId="2" fontId="18" fillId="6" borderId="20" xfId="1" applyNumberFormat="1" applyFont="1" applyFill="1" applyBorder="1" applyAlignment="1" applyProtection="1">
      <alignment vertical="center" wrapText="1"/>
      <protection hidden="1"/>
    </xf>
    <xf numFmtId="164" fontId="21" fillId="0" borderId="20" xfId="1" applyNumberFormat="1" applyFont="1" applyFill="1" applyBorder="1" applyAlignment="1" applyProtection="1">
      <alignment vertical="center" wrapText="1"/>
      <protection hidden="1"/>
    </xf>
    <xf numFmtId="0" fontId="21" fillId="0" borderId="21" xfId="1" applyFont="1" applyFill="1" applyBorder="1" applyAlignment="1" applyProtection="1">
      <alignment vertical="center" wrapText="1"/>
      <protection hidden="1"/>
    </xf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1" fontId="23" fillId="4" borderId="0" xfId="4" applyNumberFormat="1" applyFont="1" applyFill="1" applyBorder="1" applyAlignment="1" applyProtection="1">
      <alignment horizontal="center" vertical="center"/>
      <protection hidden="1"/>
    </xf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0" fontId="22" fillId="4" borderId="0" xfId="1" applyFont="1" applyFill="1" applyBorder="1" applyAlignment="1" applyProtection="1">
      <alignment horizontal="center" vertical="center"/>
      <protection hidden="1"/>
    </xf>
    <xf numFmtId="12" fontId="24" fillId="4" borderId="0" xfId="4" applyNumberFormat="1" applyFont="1" applyFill="1" applyBorder="1" applyAlignment="1" applyProtection="1">
      <alignment horizontal="center" vertical="center"/>
      <protection hidden="1"/>
    </xf>
    <xf numFmtId="0" fontId="22" fillId="4" borderId="0" xfId="1" applyFont="1" applyFill="1" applyBorder="1" applyAlignment="1" applyProtection="1">
      <alignment horizontal="right" vertical="center" wrapText="1"/>
      <protection hidden="1"/>
    </xf>
    <xf numFmtId="0" fontId="25" fillId="4" borderId="0" xfId="1" applyFont="1" applyFill="1" applyBorder="1" applyAlignment="1" applyProtection="1">
      <alignment horizontal="center" vertical="center" wrapText="1"/>
      <protection hidden="1"/>
    </xf>
    <xf numFmtId="2" fontId="16" fillId="4" borderId="0" xfId="1" applyNumberFormat="1" applyFont="1" applyFill="1" applyBorder="1" applyAlignment="1" applyProtection="1">
      <alignment horizontal="center" vertical="center"/>
      <protection hidden="1"/>
    </xf>
    <xf numFmtId="0" fontId="26" fillId="4" borderId="0" xfId="1" applyFont="1" applyFill="1" applyBorder="1" applyAlignment="1" applyProtection="1">
      <alignment horizontal="center" vertical="center" wrapText="1"/>
      <protection hidden="1"/>
    </xf>
    <xf numFmtId="49" fontId="27" fillId="4" borderId="0" xfId="1" applyNumberFormat="1" applyFont="1" applyFill="1" applyBorder="1" applyAlignment="1" applyProtection="1">
      <alignment horizontal="center" vertical="center" wrapText="1"/>
      <protection hidden="1"/>
    </xf>
    <xf numFmtId="2" fontId="18" fillId="4" borderId="0" xfId="1" applyNumberFormat="1" applyFont="1" applyFill="1" applyBorder="1" applyAlignment="1" applyProtection="1">
      <alignment vertical="center" wrapText="1"/>
      <protection hidden="1"/>
    </xf>
    <xf numFmtId="0" fontId="28" fillId="4" borderId="0" xfId="1" applyFont="1" applyFill="1" applyBorder="1" applyAlignment="1" applyProtection="1">
      <alignment horizontal="center" vertical="center" wrapText="1"/>
      <protection hidden="1"/>
    </xf>
    <xf numFmtId="0" fontId="22" fillId="4" borderId="0" xfId="1" applyFont="1" applyFill="1" applyBorder="1" applyAlignment="1" applyProtection="1">
      <alignment vertical="center" wrapText="1"/>
      <protection hidden="1"/>
    </xf>
    <xf numFmtId="0" fontId="22" fillId="4" borderId="0" xfId="1" applyFont="1" applyFill="1" applyBorder="1" applyAlignment="1" applyProtection="1">
      <alignment vertical="center"/>
      <protection hidden="1"/>
    </xf>
    <xf numFmtId="49" fontId="17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20" fillId="4" borderId="0" xfId="2" applyFont="1" applyFill="1" applyBorder="1" applyAlignment="1" applyProtection="1">
      <alignment horizontal="center" vertical="center" wrapText="1"/>
      <protection hidden="1"/>
    </xf>
    <xf numFmtId="164" fontId="3" fillId="4" borderId="0" xfId="1" applyNumberFormat="1" applyFill="1" applyBorder="1" applyAlignment="1" applyProtection="1">
      <alignment vertical="center" wrapText="1"/>
      <protection hidden="1"/>
    </xf>
    <xf numFmtId="0" fontId="3" fillId="4" borderId="0" xfId="1" applyFill="1" applyBorder="1" applyAlignment="1" applyProtection="1">
      <alignment vertical="center" wrapText="1"/>
      <protection hidden="1"/>
    </xf>
    <xf numFmtId="0" fontId="1" fillId="4" borderId="0" xfId="2" applyFill="1" applyBorder="1" applyAlignment="1" applyProtection="1">
      <alignment vertical="center" wrapText="1"/>
      <protection hidden="1"/>
    </xf>
    <xf numFmtId="0" fontId="1" fillId="0" borderId="0" xfId="2" applyFill="1" applyBorder="1" applyAlignment="1" applyProtection="1">
      <alignment vertical="center" wrapText="1"/>
      <protection hidden="1"/>
    </xf>
    <xf numFmtId="0" fontId="2" fillId="0" borderId="0" xfId="2" applyFont="1" applyProtection="1">
      <protection hidden="1"/>
    </xf>
    <xf numFmtId="1" fontId="10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29" fillId="0" borderId="1" xfId="1" applyFont="1" applyFill="1" applyBorder="1" applyAlignment="1" applyProtection="1">
      <alignment vertical="center"/>
      <protection hidden="1"/>
    </xf>
    <xf numFmtId="0" fontId="29" fillId="0" borderId="2" xfId="1" applyFont="1" applyFill="1" applyBorder="1" applyAlignment="1" applyProtection="1">
      <alignment vertical="center"/>
      <protection hidden="1"/>
    </xf>
    <xf numFmtId="0" fontId="31" fillId="0" borderId="2" xfId="1" applyFont="1" applyFill="1" applyBorder="1" applyAlignment="1" applyProtection="1">
      <alignment horizontal="right" vertical="center"/>
      <protection hidden="1"/>
    </xf>
    <xf numFmtId="1" fontId="32" fillId="0" borderId="2" xfId="1" applyNumberFormat="1" applyFont="1" applyFill="1" applyBorder="1" applyAlignment="1" applyProtection="1">
      <alignment vertical="center"/>
      <protection hidden="1"/>
    </xf>
    <xf numFmtId="2" fontId="29" fillId="0" borderId="2" xfId="1" applyNumberFormat="1" applyFont="1" applyFill="1" applyBorder="1" applyAlignment="1" applyProtection="1">
      <alignment vertical="center"/>
      <protection hidden="1"/>
    </xf>
    <xf numFmtId="0" fontId="32" fillId="0" borderId="2" xfId="1" applyFont="1" applyFill="1" applyBorder="1" applyAlignment="1" applyProtection="1">
      <alignment vertical="center"/>
      <protection hidden="1"/>
    </xf>
    <xf numFmtId="0" fontId="29" fillId="2" borderId="2" xfId="1" applyFont="1" applyFill="1" applyBorder="1" applyAlignment="1" applyProtection="1">
      <alignment vertical="center"/>
      <protection hidden="1"/>
    </xf>
    <xf numFmtId="0" fontId="29" fillId="0" borderId="3" xfId="1" applyFont="1" applyFill="1" applyBorder="1" applyAlignment="1" applyProtection="1">
      <alignment vertical="center" wrapText="1"/>
      <protection hidden="1"/>
    </xf>
    <xf numFmtId="0" fontId="29" fillId="3" borderId="3" xfId="1" applyFont="1" applyFill="1" applyBorder="1" applyAlignment="1" applyProtection="1">
      <alignment vertical="center" wrapText="1"/>
      <protection hidden="1"/>
    </xf>
    <xf numFmtId="0" fontId="29" fillId="3" borderId="2" xfId="1" applyFont="1" applyFill="1" applyBorder="1" applyAlignment="1" applyProtection="1">
      <alignment vertical="center"/>
      <protection hidden="1"/>
    </xf>
    <xf numFmtId="0" fontId="29" fillId="4" borderId="2" xfId="1" applyFont="1" applyFill="1" applyBorder="1" applyAlignment="1" applyProtection="1">
      <alignment vertical="center"/>
      <protection hidden="1"/>
    </xf>
    <xf numFmtId="0" fontId="29" fillId="0" borderId="4" xfId="1" applyFont="1" applyFill="1" applyBorder="1" applyAlignment="1" applyProtection="1">
      <alignment vertical="center"/>
      <protection hidden="1"/>
    </xf>
    <xf numFmtId="2" fontId="29" fillId="0" borderId="2" xfId="2" applyNumberFormat="1" applyFont="1" applyFill="1" applyBorder="1" applyAlignment="1" applyProtection="1">
      <alignment horizontal="center" wrapText="1"/>
      <protection hidden="1"/>
    </xf>
    <xf numFmtId="0" fontId="33" fillId="0" borderId="0" xfId="2" applyFont="1" applyFill="1" applyAlignment="1" applyProtection="1">
      <alignment vertical="center" wrapText="1"/>
      <protection hidden="1"/>
    </xf>
    <xf numFmtId="2" fontId="33" fillId="0" borderId="0" xfId="2" applyNumberFormat="1" applyFont="1" applyFill="1" applyAlignment="1" applyProtection="1">
      <alignment vertical="center" wrapText="1"/>
      <protection hidden="1"/>
    </xf>
    <xf numFmtId="0" fontId="29" fillId="0" borderId="5" xfId="2" applyFont="1" applyFill="1" applyBorder="1" applyAlignment="1" applyProtection="1">
      <alignment horizontal="center" vertical="center"/>
      <protection hidden="1"/>
    </xf>
    <xf numFmtId="0" fontId="29" fillId="0" borderId="6" xfId="2" applyFont="1" applyFill="1" applyBorder="1" applyAlignment="1" applyProtection="1">
      <alignment horizontal="center" vertical="center"/>
      <protection hidden="1"/>
    </xf>
    <xf numFmtId="0" fontId="31" fillId="0" borderId="5" xfId="2" applyFont="1" applyFill="1" applyBorder="1" applyAlignment="1" applyProtection="1">
      <alignment horizontal="right" vertical="center"/>
      <protection hidden="1"/>
    </xf>
    <xf numFmtId="1" fontId="32" fillId="0" borderId="5" xfId="1" applyNumberFormat="1" applyFont="1" applyFill="1" applyBorder="1" applyAlignment="1" applyProtection="1">
      <alignment horizontal="center" vertical="center" textRotation="90"/>
      <protection hidden="1"/>
    </xf>
    <xf numFmtId="2" fontId="29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34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49" fontId="29" fillId="0" borderId="5" xfId="2" applyNumberFormat="1" applyFont="1" applyFill="1" applyBorder="1" applyAlignment="1" applyProtection="1">
      <alignment horizontal="center" vertical="center" textRotation="90"/>
      <protection hidden="1"/>
    </xf>
    <xf numFmtId="49" fontId="29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29" fillId="0" borderId="5" xfId="1" applyFont="1" applyFill="1" applyBorder="1" applyAlignment="1" applyProtection="1">
      <alignment horizontal="center" vertical="center" textRotation="90"/>
      <protection hidden="1"/>
    </xf>
    <xf numFmtId="0" fontId="29" fillId="0" borderId="5" xfId="2" applyFont="1" applyFill="1" applyBorder="1" applyAlignment="1" applyProtection="1">
      <alignment horizontal="center" vertical="center" textRotation="90"/>
      <protection hidden="1"/>
    </xf>
    <xf numFmtId="0" fontId="29" fillId="3" borderId="5" xfId="2" applyFont="1" applyFill="1" applyBorder="1" applyAlignment="1" applyProtection="1">
      <alignment horizontal="center" vertical="center" textRotation="90"/>
      <protection hidden="1"/>
    </xf>
    <xf numFmtId="0" fontId="29" fillId="3" borderId="5" xfId="1" applyFont="1" applyFill="1" applyBorder="1" applyAlignment="1" applyProtection="1">
      <alignment horizontal="center" vertical="center" textRotation="90"/>
      <protection hidden="1"/>
    </xf>
    <xf numFmtId="0" fontId="29" fillId="4" borderId="5" xfId="1" applyFont="1" applyFill="1" applyBorder="1" applyAlignment="1" applyProtection="1">
      <alignment horizontal="center" vertical="center" textRotation="90"/>
      <protection hidden="1"/>
    </xf>
    <xf numFmtId="2" fontId="33" fillId="0" borderId="1" xfId="2" applyNumberFormat="1" applyFont="1" applyFill="1" applyBorder="1" applyAlignment="1" applyProtection="1">
      <alignment vertical="center" wrapText="1"/>
      <protection hidden="1"/>
    </xf>
    <xf numFmtId="1" fontId="34" fillId="0" borderId="10" xfId="2" applyNumberFormat="1" applyFont="1" applyFill="1" applyBorder="1" applyAlignment="1" applyProtection="1">
      <alignment horizontal="center" vertical="center"/>
      <protection hidden="1"/>
    </xf>
    <xf numFmtId="1" fontId="35" fillId="0" borderId="11" xfId="4" applyNumberFormat="1" applyFont="1" applyFill="1" applyBorder="1" applyAlignment="1" applyProtection="1">
      <alignment horizontal="center" vertical="center"/>
      <protection hidden="1"/>
    </xf>
    <xf numFmtId="1" fontId="36" fillId="0" borderId="11" xfId="4" applyNumberFormat="1" applyFont="1" applyFill="1" applyBorder="1" applyAlignment="1" applyProtection="1">
      <alignment horizontal="right" vertical="center"/>
      <protection hidden="1"/>
    </xf>
    <xf numFmtId="1" fontId="32" fillId="0" borderId="12" xfId="2" applyNumberFormat="1" applyFont="1" applyFill="1" applyBorder="1" applyAlignment="1" applyProtection="1">
      <alignment horizontal="center" vertical="center"/>
      <protection hidden="1"/>
    </xf>
    <xf numFmtId="2" fontId="37" fillId="0" borderId="11" xfId="4" applyNumberFormat="1" applyFont="1" applyFill="1" applyBorder="1" applyAlignment="1" applyProtection="1">
      <alignment horizontal="right" vertical="center"/>
      <protection hidden="1"/>
    </xf>
    <xf numFmtId="1" fontId="38" fillId="0" borderId="11" xfId="4" applyNumberFormat="1" applyFont="1" applyFill="1" applyBorder="1" applyAlignment="1" applyProtection="1">
      <alignment horizontal="right" vertical="center"/>
      <protection hidden="1"/>
    </xf>
    <xf numFmtId="0" fontId="29" fillId="0" borderId="12" xfId="2" applyNumberFormat="1" applyFont="1" applyFill="1" applyBorder="1" applyAlignment="1" applyProtection="1">
      <alignment horizontal="right" vertical="center"/>
      <protection hidden="1"/>
    </xf>
    <xf numFmtId="0" fontId="29" fillId="0" borderId="12" xfId="2" quotePrefix="1" applyNumberFormat="1" applyFont="1" applyFill="1" applyBorder="1" applyAlignment="1" applyProtection="1">
      <alignment horizontal="right" vertical="center"/>
      <protection hidden="1"/>
    </xf>
    <xf numFmtId="2" fontId="29" fillId="0" borderId="12" xfId="2" applyNumberFormat="1" applyFont="1" applyFill="1" applyBorder="1" applyAlignment="1" applyProtection="1">
      <alignment horizontal="right" vertical="center"/>
      <protection hidden="1"/>
    </xf>
    <xf numFmtId="2" fontId="29" fillId="4" borderId="12" xfId="2" applyNumberFormat="1" applyFont="1" applyFill="1" applyBorder="1" applyAlignment="1" applyProtection="1">
      <alignment horizontal="center" vertical="center"/>
      <protection hidden="1"/>
    </xf>
    <xf numFmtId="2" fontId="29" fillId="0" borderId="12" xfId="2" applyNumberFormat="1" applyFont="1" applyFill="1" applyBorder="1" applyAlignment="1" applyProtection="1">
      <alignment horizontal="center" vertical="center"/>
      <protection hidden="1"/>
    </xf>
    <xf numFmtId="2" fontId="29" fillId="2" borderId="12" xfId="2" applyNumberFormat="1" applyFont="1" applyFill="1" applyBorder="1" applyAlignment="1" applyProtection="1">
      <alignment horizontal="center" vertical="center"/>
      <protection hidden="1"/>
    </xf>
    <xf numFmtId="2" fontId="33" fillId="3" borderId="10" xfId="2" applyNumberFormat="1" applyFont="1" applyFill="1" applyBorder="1" applyAlignment="1" applyProtection="1">
      <alignment vertical="center"/>
      <protection hidden="1"/>
    </xf>
    <xf numFmtId="2" fontId="29" fillId="0" borderId="10" xfId="2" applyNumberFormat="1" applyFont="1" applyFill="1" applyBorder="1" applyAlignment="1" applyProtection="1">
      <alignment horizontal="center" vertical="center"/>
      <protection hidden="1"/>
    </xf>
    <xf numFmtId="2" fontId="33" fillId="0" borderId="10" xfId="2" applyNumberFormat="1" applyFont="1" applyFill="1" applyBorder="1" applyAlignment="1" applyProtection="1">
      <alignment vertical="center"/>
      <protection hidden="1"/>
    </xf>
    <xf numFmtId="2" fontId="33" fillId="3" borderId="12" xfId="2" applyNumberFormat="1" applyFont="1" applyFill="1" applyBorder="1" applyAlignment="1" applyProtection="1">
      <alignment vertical="center"/>
      <protection hidden="1"/>
    </xf>
    <xf numFmtId="2" fontId="33" fillId="4" borderId="12" xfId="2" applyNumberFormat="1" applyFont="1" applyFill="1" applyBorder="1" applyAlignment="1" applyProtection="1">
      <alignment vertical="center"/>
      <protection hidden="1"/>
    </xf>
    <xf numFmtId="2" fontId="39" fillId="0" borderId="13" xfId="2" applyNumberFormat="1" applyFont="1" applyFill="1" applyBorder="1" applyAlignment="1" applyProtection="1">
      <alignment horizontal="center" vertical="center" readingOrder="1"/>
      <protection hidden="1"/>
    </xf>
    <xf numFmtId="2" fontId="39" fillId="0" borderId="1" xfId="2" applyNumberFormat="1" applyFont="1" applyFill="1" applyBorder="1" applyAlignment="1" applyProtection="1">
      <alignment horizontal="center" vertical="center" readingOrder="1"/>
      <protection hidden="1"/>
    </xf>
    <xf numFmtId="2" fontId="29" fillId="5" borderId="12" xfId="2" applyNumberFormat="1" applyFont="1" applyFill="1" applyBorder="1" applyAlignment="1" applyProtection="1">
      <alignment horizontal="center" vertical="center"/>
      <protection hidden="1"/>
    </xf>
    <xf numFmtId="2" fontId="33" fillId="7" borderId="10" xfId="2" applyNumberFormat="1" applyFont="1" applyFill="1" applyBorder="1" applyAlignment="1" applyProtection="1">
      <alignment vertical="center"/>
      <protection hidden="1"/>
    </xf>
    <xf numFmtId="2" fontId="29" fillId="2" borderId="12" xfId="2" quotePrefix="1" applyNumberFormat="1" applyFont="1" applyFill="1" applyBorder="1" applyAlignment="1" applyProtection="1">
      <alignment horizontal="center" vertical="center"/>
      <protection hidden="1"/>
    </xf>
    <xf numFmtId="2" fontId="29" fillId="7" borderId="10" xfId="2" applyNumberFormat="1" applyFont="1" applyFill="1" applyBorder="1" applyAlignment="1" applyProtection="1">
      <alignment horizontal="center" vertical="center"/>
      <protection hidden="1"/>
    </xf>
    <xf numFmtId="1" fontId="34" fillId="0" borderId="0" xfId="2" applyNumberFormat="1" applyFont="1" applyFill="1" applyBorder="1" applyAlignment="1" applyProtection="1">
      <alignment horizontal="center" vertical="center"/>
      <protection hidden="1"/>
    </xf>
    <xf numFmtId="1" fontId="35" fillId="0" borderId="0" xfId="4" applyNumberFormat="1" applyFont="1" applyFill="1" applyBorder="1" applyAlignment="1" applyProtection="1">
      <alignment horizontal="center" vertical="center"/>
      <protection hidden="1"/>
    </xf>
    <xf numFmtId="1" fontId="36" fillId="0" borderId="0" xfId="4" applyNumberFormat="1" applyFont="1" applyFill="1" applyBorder="1" applyAlignment="1" applyProtection="1">
      <alignment horizontal="right" vertical="center"/>
      <protection hidden="1"/>
    </xf>
    <xf numFmtId="1" fontId="32" fillId="0" borderId="0" xfId="2" applyNumberFormat="1" applyFont="1" applyFill="1" applyBorder="1" applyAlignment="1" applyProtection="1">
      <alignment horizontal="center" vertical="center"/>
      <protection hidden="1"/>
    </xf>
    <xf numFmtId="2" fontId="37" fillId="0" borderId="0" xfId="4" applyNumberFormat="1" applyFont="1" applyFill="1" applyBorder="1" applyAlignment="1" applyProtection="1">
      <alignment horizontal="right" vertical="center"/>
      <protection hidden="1"/>
    </xf>
    <xf numFmtId="1" fontId="38" fillId="0" borderId="0" xfId="4" applyNumberFormat="1" applyFont="1" applyFill="1" applyBorder="1" applyAlignment="1" applyProtection="1">
      <alignment horizontal="right" vertical="center"/>
      <protection hidden="1"/>
    </xf>
    <xf numFmtId="0" fontId="29" fillId="0" borderId="0" xfId="2" applyNumberFormat="1" applyFont="1" applyFill="1" applyBorder="1" applyAlignment="1" applyProtection="1">
      <alignment horizontal="right" vertical="center"/>
      <protection hidden="1"/>
    </xf>
    <xf numFmtId="0" fontId="29" fillId="0" borderId="0" xfId="2" quotePrefix="1" applyNumberFormat="1" applyFont="1" applyFill="1" applyBorder="1" applyAlignment="1" applyProtection="1">
      <alignment horizontal="right" vertical="center"/>
      <protection hidden="1"/>
    </xf>
    <xf numFmtId="2" fontId="29" fillId="0" borderId="0" xfId="2" applyNumberFormat="1" applyFont="1" applyFill="1" applyBorder="1" applyAlignment="1" applyProtection="1">
      <alignment horizontal="right" vertical="center"/>
      <protection hidden="1"/>
    </xf>
    <xf numFmtId="2" fontId="29" fillId="4" borderId="0" xfId="2" applyNumberFormat="1" applyFont="1" applyFill="1" applyBorder="1" applyAlignment="1" applyProtection="1">
      <alignment horizontal="center" vertical="center"/>
      <protection hidden="1"/>
    </xf>
    <xf numFmtId="2" fontId="29" fillId="0" borderId="0" xfId="2" applyNumberFormat="1" applyFont="1" applyFill="1" applyBorder="1" applyAlignment="1" applyProtection="1">
      <alignment horizontal="center" vertical="center"/>
      <protection hidden="1"/>
    </xf>
    <xf numFmtId="2" fontId="29" fillId="2" borderId="0" xfId="2" applyNumberFormat="1" applyFont="1" applyFill="1" applyBorder="1" applyAlignment="1" applyProtection="1">
      <alignment horizontal="center" vertical="center"/>
      <protection hidden="1"/>
    </xf>
    <xf numFmtId="2" fontId="33" fillId="3" borderId="0" xfId="2" applyNumberFormat="1" applyFont="1" applyFill="1" applyBorder="1" applyAlignment="1" applyProtection="1">
      <alignment vertical="center"/>
      <protection hidden="1"/>
    </xf>
    <xf numFmtId="2" fontId="33" fillId="0" borderId="0" xfId="2" applyNumberFormat="1" applyFont="1" applyFill="1" applyBorder="1" applyAlignment="1" applyProtection="1">
      <alignment vertical="center"/>
      <protection hidden="1"/>
    </xf>
    <xf numFmtId="2" fontId="33" fillId="4" borderId="0" xfId="2" applyNumberFormat="1" applyFont="1" applyFill="1" applyBorder="1" applyAlignment="1" applyProtection="1">
      <alignment vertical="center"/>
      <protection hidden="1"/>
    </xf>
    <xf numFmtId="2" fontId="39" fillId="0" borderId="0" xfId="2" applyNumberFormat="1" applyFont="1" applyFill="1" applyBorder="1" applyAlignment="1" applyProtection="1">
      <alignment horizontal="center" vertical="center" readingOrder="1"/>
      <protection hidden="1"/>
    </xf>
    <xf numFmtId="2" fontId="29" fillId="7" borderId="12" xfId="2" applyNumberFormat="1" applyFont="1" applyFill="1" applyBorder="1" applyAlignment="1" applyProtection="1">
      <alignment horizontal="center" vertical="center"/>
      <protection hidden="1"/>
    </xf>
    <xf numFmtId="0" fontId="29" fillId="3" borderId="12" xfId="2" applyNumberFormat="1" applyFont="1" applyFill="1" applyBorder="1" applyAlignment="1" applyProtection="1">
      <alignment horizontal="right" vertical="center"/>
      <protection hidden="1"/>
    </xf>
    <xf numFmtId="0" fontId="29" fillId="0" borderId="10" xfId="2" applyNumberFormat="1" applyFont="1" applyFill="1" applyBorder="1" applyAlignment="1" applyProtection="1">
      <alignment horizontal="right" vertical="center"/>
      <protection hidden="1"/>
    </xf>
    <xf numFmtId="1" fontId="36" fillId="3" borderId="11" xfId="4" applyNumberFormat="1" applyFont="1" applyFill="1" applyBorder="1" applyAlignment="1" applyProtection="1">
      <alignment horizontal="right" vertical="center"/>
      <protection hidden="1"/>
    </xf>
    <xf numFmtId="2" fontId="40" fillId="0" borderId="11" xfId="4" applyNumberFormat="1" applyFont="1" applyFill="1" applyBorder="1" applyAlignment="1" applyProtection="1">
      <alignment horizontal="right" vertical="center"/>
      <protection hidden="1"/>
    </xf>
    <xf numFmtId="2" fontId="29" fillId="5" borderId="0" xfId="2" applyNumberFormat="1" applyFont="1" applyFill="1" applyBorder="1" applyAlignment="1" applyProtection="1">
      <alignment horizontal="center" vertical="center"/>
      <protection hidden="1"/>
    </xf>
    <xf numFmtId="1" fontId="41" fillId="0" borderId="11" xfId="4" applyNumberFormat="1" applyFont="1" applyFill="1" applyBorder="1" applyAlignment="1" applyProtection="1">
      <alignment horizontal="right" vertical="center"/>
      <protection hidden="1"/>
    </xf>
    <xf numFmtId="2" fontId="42" fillId="0" borderId="11" xfId="4" applyNumberFormat="1" applyFont="1" applyFill="1" applyBorder="1" applyAlignment="1" applyProtection="1">
      <alignment horizontal="right" vertical="center"/>
      <protection hidden="1"/>
    </xf>
    <xf numFmtId="1" fontId="43" fillId="0" borderId="11" xfId="4" applyNumberFormat="1" applyFont="1" applyFill="1" applyBorder="1" applyAlignment="1" applyProtection="1">
      <alignment horizontal="right" vertical="center"/>
      <protection hidden="1"/>
    </xf>
    <xf numFmtId="0" fontId="44" fillId="0" borderId="12" xfId="2" applyNumberFormat="1" applyFont="1" applyFill="1" applyBorder="1" applyAlignment="1" applyProtection="1">
      <alignment horizontal="right" vertical="center"/>
      <protection hidden="1"/>
    </xf>
    <xf numFmtId="2" fontId="44" fillId="0" borderId="12" xfId="2" applyNumberFormat="1" applyFont="1" applyFill="1" applyBorder="1" applyAlignment="1" applyProtection="1">
      <alignment horizontal="center" vertical="center"/>
      <protection hidden="1"/>
    </xf>
    <xf numFmtId="2" fontId="44" fillId="2" borderId="12" xfId="2" applyNumberFormat="1" applyFont="1" applyFill="1" applyBorder="1" applyAlignment="1" applyProtection="1">
      <alignment horizontal="center" vertical="center"/>
      <protection hidden="1"/>
    </xf>
    <xf numFmtId="2" fontId="45" fillId="3" borderId="10" xfId="2" applyNumberFormat="1" applyFont="1" applyFill="1" applyBorder="1" applyAlignment="1" applyProtection="1">
      <alignment vertical="center"/>
      <protection hidden="1"/>
    </xf>
    <xf numFmtId="2" fontId="45" fillId="4" borderId="12" xfId="2" applyNumberFormat="1" applyFont="1" applyFill="1" applyBorder="1" applyAlignment="1" applyProtection="1">
      <alignment vertical="center"/>
      <protection hidden="1"/>
    </xf>
    <xf numFmtId="2" fontId="45" fillId="0" borderId="10" xfId="2" applyNumberFormat="1" applyFont="1" applyFill="1" applyBorder="1" applyAlignment="1" applyProtection="1">
      <alignment vertical="center"/>
      <protection hidden="1"/>
    </xf>
    <xf numFmtId="2" fontId="46" fillId="0" borderId="1" xfId="2" applyNumberFormat="1" applyFont="1" applyFill="1" applyBorder="1" applyAlignment="1" applyProtection="1">
      <alignment horizontal="center" vertical="center" readingOrder="1"/>
      <protection hidden="1"/>
    </xf>
    <xf numFmtId="0" fontId="47" fillId="0" borderId="10" xfId="2" applyFont="1" applyBorder="1" applyProtection="1">
      <protection hidden="1"/>
    </xf>
    <xf numFmtId="0" fontId="47" fillId="0" borderId="11" xfId="2" applyFont="1" applyBorder="1" applyProtection="1">
      <protection hidden="1"/>
    </xf>
    <xf numFmtId="1" fontId="47" fillId="0" borderId="12" xfId="2" applyNumberFormat="1" applyFont="1" applyBorder="1" applyProtection="1">
      <protection hidden="1"/>
    </xf>
    <xf numFmtId="0" fontId="47" fillId="0" borderId="12" xfId="2" applyFont="1" applyBorder="1" applyProtection="1">
      <protection hidden="1"/>
    </xf>
    <xf numFmtId="0" fontId="48" fillId="0" borderId="12" xfId="2" applyFont="1" applyBorder="1" applyProtection="1">
      <protection hidden="1"/>
    </xf>
    <xf numFmtId="0" fontId="47" fillId="3" borderId="10" xfId="2" applyFont="1" applyFill="1" applyBorder="1" applyProtection="1">
      <protection hidden="1"/>
    </xf>
    <xf numFmtId="0" fontId="47" fillId="3" borderId="12" xfId="2" applyFont="1" applyFill="1" applyBorder="1" applyProtection="1">
      <protection hidden="1"/>
    </xf>
    <xf numFmtId="0" fontId="47" fillId="4" borderId="12" xfId="2" applyFont="1" applyFill="1" applyBorder="1" applyProtection="1">
      <protection hidden="1"/>
    </xf>
    <xf numFmtId="0" fontId="47" fillId="0" borderId="13" xfId="2" applyFont="1" applyBorder="1" applyProtection="1">
      <protection hidden="1"/>
    </xf>
    <xf numFmtId="0" fontId="47" fillId="0" borderId="1" xfId="2" applyFont="1" applyBorder="1" applyProtection="1">
      <protection hidden="1"/>
    </xf>
    <xf numFmtId="0" fontId="47" fillId="0" borderId="0" xfId="2" applyFont="1" applyProtection="1">
      <protection hidden="1"/>
    </xf>
    <xf numFmtId="1" fontId="47" fillId="0" borderId="0" xfId="2" applyNumberFormat="1" applyFont="1" applyProtection="1">
      <protection hidden="1"/>
    </xf>
    <xf numFmtId="0" fontId="48" fillId="0" borderId="0" xfId="2" applyFont="1" applyProtection="1">
      <protection hidden="1"/>
    </xf>
    <xf numFmtId="0" fontId="47" fillId="3" borderId="0" xfId="2" applyFont="1" applyFill="1" applyProtection="1">
      <protection hidden="1"/>
    </xf>
    <xf numFmtId="0" fontId="47" fillId="4" borderId="0" xfId="2" applyFont="1" applyFill="1" applyProtection="1">
      <protection hidden="1"/>
    </xf>
  </cellXfs>
  <cellStyles count="5">
    <cellStyle name="Normal" xfId="0" builtinId="0"/>
    <cellStyle name="Normal 13 2" xfId="3"/>
    <cellStyle name="Normal 2 2" xfId="1"/>
    <cellStyle name="Normal 25" xfId="2"/>
    <cellStyle name="Normal 4" xfId="4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13450</xdr:col>
          <xdr:colOff>666750</xdr:colOff>
          <xdr:row>0</xdr:row>
          <xdr:rowOff>333375</xdr:rowOff>
        </xdr:from>
        <xdr:to>
          <xdr:col>13451</xdr:col>
          <xdr:colOff>169334</xdr:colOff>
          <xdr:row>1</xdr:row>
          <xdr:rowOff>210608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13450</xdr:col>
          <xdr:colOff>666750</xdr:colOff>
          <xdr:row>0</xdr:row>
          <xdr:rowOff>333375</xdr:rowOff>
        </xdr:from>
        <xdr:to>
          <xdr:col>13451</xdr:col>
          <xdr:colOff>169334</xdr:colOff>
          <xdr:row>1</xdr:row>
          <xdr:rowOff>210608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ozesh\AMZ_021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2_07_ST"/>
      <sheetName val="1402_07_STG"/>
      <sheetName val="1402_07_STE"/>
      <sheetName val="1402_07_Rayan"/>
      <sheetName val="1402_07_CP"/>
      <sheetName val="1402_07_ST_STG"/>
      <sheetName val="02110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D1" t="str">
            <v>با حذف دوپلیکیت</v>
          </cell>
        </row>
        <row r="2">
          <cell r="D2" t="str">
            <v>شماره دانشجو</v>
          </cell>
          <cell r="E2" t="str">
            <v>نام خانوادگی</v>
          </cell>
          <cell r="F2" t="str">
            <v>درس</v>
          </cell>
          <cell r="U2" t="str">
            <v>کد شناسائی</v>
          </cell>
          <cell r="V2" t="str">
            <v>نام</v>
          </cell>
          <cell r="W2" t="str">
            <v>نام خانوادگی</v>
          </cell>
          <cell r="X2" t="str">
            <v>تکلیف: آزمون پایان ترم (حقیقی)</v>
          </cell>
          <cell r="AH2" t="str">
            <v>کد شناسائی</v>
          </cell>
          <cell r="AI2" t="str">
            <v>نام</v>
          </cell>
          <cell r="AJ2" t="str">
            <v>نام خانوادگی</v>
          </cell>
          <cell r="AK2" t="str">
            <v>تکلیف: آزمون پایان ترم (حقیقی)</v>
          </cell>
          <cell r="AL2" t="str">
            <v>تکلیف: تکلیف با مهلت ارسال تا 11 آبان فقط بصورت فشرده RAR یا ZIP ارسال فقط در LMS (حقیقی)</v>
          </cell>
          <cell r="AM2" t="str">
            <v>تکلیف: تکلیف مربوط به تاریخ 15 آبان 1402 با مهلت تا 19آبان 1402 (حقیقی)</v>
          </cell>
          <cell r="AN2" t="str">
            <v>تکلیف: تکلیف کارگاه شاخص توده بدنی BMI با مهلت تا جمعه 17 آذر ساعت 23:59 (حقیقی)</v>
          </cell>
          <cell r="AO2" t="str">
            <v>تکلیف: تکلیف پیرسون و اسپیرمن با مهلت ارسال تا 24 آذر ساعت 23:59 (حقیقی)</v>
          </cell>
          <cell r="AP2" t="str">
            <v>جمع کل (حقیقی)</v>
          </cell>
          <cell r="AQ2">
            <v>1</v>
          </cell>
        </row>
        <row r="3">
          <cell r="D3">
            <v>401805793</v>
          </cell>
          <cell r="E3" t="str">
            <v>ابراهيمي زهرا</v>
          </cell>
          <cell r="U3">
            <v>99800091</v>
          </cell>
          <cell r="V3" t="str">
            <v>سينا</v>
          </cell>
          <cell r="W3" t="str">
            <v>احدي فر</v>
          </cell>
          <cell r="X3" t="str">
            <v>-</v>
          </cell>
          <cell r="AH3">
            <v>401805012</v>
          </cell>
          <cell r="AI3" t="str">
            <v>فاطمه</v>
          </cell>
          <cell r="AJ3" t="str">
            <v>جمشيدي</v>
          </cell>
          <cell r="AK3" t="str">
            <v>-</v>
          </cell>
          <cell r="AL3">
            <v>0</v>
          </cell>
          <cell r="AM3" t="str">
            <v>-</v>
          </cell>
          <cell r="AN3" t="str">
            <v>-</v>
          </cell>
          <cell r="AO3" t="str">
            <v>-</v>
          </cell>
          <cell r="AP3">
            <v>0</v>
          </cell>
          <cell r="AQ3">
            <v>0</v>
          </cell>
          <cell r="AR3">
            <v>401805012</v>
          </cell>
          <cell r="AS3" t="str">
            <v/>
          </cell>
        </row>
        <row r="4">
          <cell r="D4">
            <v>401808876</v>
          </cell>
          <cell r="E4" t="str">
            <v>ابراهيمي شيوا</v>
          </cell>
          <cell r="U4">
            <v>99800477</v>
          </cell>
          <cell r="V4" t="str">
            <v>محمد</v>
          </cell>
          <cell r="W4" t="str">
            <v>قهرماني</v>
          </cell>
          <cell r="X4" t="str">
            <v>-</v>
          </cell>
          <cell r="AH4">
            <v>401809027</v>
          </cell>
          <cell r="AI4" t="str">
            <v>ايدا</v>
          </cell>
          <cell r="AJ4" t="str">
            <v>رضوان صفت</v>
          </cell>
          <cell r="AK4" t="str">
            <v>-</v>
          </cell>
          <cell r="AL4">
            <v>99</v>
          </cell>
          <cell r="AM4">
            <v>100</v>
          </cell>
          <cell r="AN4">
            <v>100</v>
          </cell>
          <cell r="AO4">
            <v>90</v>
          </cell>
          <cell r="AP4">
            <v>389</v>
          </cell>
          <cell r="AQ4">
            <v>1</v>
          </cell>
          <cell r="AR4">
            <v>401809027</v>
          </cell>
          <cell r="AS4" t="str">
            <v/>
          </cell>
        </row>
        <row r="5">
          <cell r="D5">
            <v>401808915</v>
          </cell>
          <cell r="E5" t="str">
            <v>ابراهيمي محمدرضا</v>
          </cell>
          <cell r="U5">
            <v>99800565</v>
          </cell>
          <cell r="V5" t="str">
            <v>حسين</v>
          </cell>
          <cell r="W5" t="str">
            <v>کارگر</v>
          </cell>
          <cell r="X5" t="str">
            <v>-</v>
          </cell>
          <cell r="AH5">
            <v>401809084</v>
          </cell>
          <cell r="AI5" t="str">
            <v>هليا</v>
          </cell>
          <cell r="AJ5" t="str">
            <v>رمضان پور</v>
          </cell>
          <cell r="AK5" t="str">
            <v>-</v>
          </cell>
          <cell r="AL5" t="str">
            <v>-</v>
          </cell>
          <cell r="AM5" t="str">
            <v>-</v>
          </cell>
          <cell r="AN5">
            <v>100</v>
          </cell>
          <cell r="AO5" t="str">
            <v>-</v>
          </cell>
          <cell r="AP5">
            <v>100</v>
          </cell>
          <cell r="AQ5">
            <v>0.5</v>
          </cell>
          <cell r="AR5">
            <v>401809084</v>
          </cell>
          <cell r="AS5" t="str">
            <v/>
          </cell>
        </row>
        <row r="6">
          <cell r="D6">
            <v>99800091</v>
          </cell>
          <cell r="E6" t="str">
            <v>احدي فر سينا</v>
          </cell>
          <cell r="U6" t="str">
            <v>کد شناسائی</v>
          </cell>
          <cell r="V6" t="str">
            <v>نام</v>
          </cell>
          <cell r="W6" t="str">
            <v>نام خانوادگی</v>
          </cell>
          <cell r="X6" t="str">
            <v>تکلیف: آزمون پایان ترم (حقیقی)</v>
          </cell>
          <cell r="AH6">
            <v>401805295</v>
          </cell>
          <cell r="AI6" t="str">
            <v>حديث</v>
          </cell>
          <cell r="AJ6" t="str">
            <v>زارع</v>
          </cell>
          <cell r="AK6" t="str">
            <v>-</v>
          </cell>
          <cell r="AL6" t="str">
            <v>-</v>
          </cell>
          <cell r="AM6" t="str">
            <v>-</v>
          </cell>
          <cell r="AN6">
            <v>100</v>
          </cell>
          <cell r="AO6" t="str">
            <v>-</v>
          </cell>
          <cell r="AP6">
            <v>100</v>
          </cell>
          <cell r="AQ6">
            <v>0.5</v>
          </cell>
          <cell r="AR6">
            <v>401805295</v>
          </cell>
          <cell r="AS6" t="str">
            <v/>
          </cell>
        </row>
        <row r="7">
          <cell r="D7">
            <v>401809437</v>
          </cell>
          <cell r="E7" t="str">
            <v>احمدپور فاطمه</v>
          </cell>
          <cell r="U7">
            <v>401805158</v>
          </cell>
          <cell r="V7" t="str">
            <v>ايدا</v>
          </cell>
          <cell r="W7" t="str">
            <v>احمدي</v>
          </cell>
          <cell r="X7" t="str">
            <v>-</v>
          </cell>
          <cell r="AH7">
            <v>401811165</v>
          </cell>
          <cell r="AI7" t="str">
            <v>مريم</v>
          </cell>
          <cell r="AJ7" t="str">
            <v>زارع</v>
          </cell>
          <cell r="AK7" t="str">
            <v>-</v>
          </cell>
          <cell r="AL7">
            <v>95</v>
          </cell>
          <cell r="AM7">
            <v>100</v>
          </cell>
          <cell r="AN7">
            <v>95</v>
          </cell>
          <cell r="AO7">
            <v>85</v>
          </cell>
          <cell r="AP7">
            <v>375</v>
          </cell>
          <cell r="AQ7">
            <v>1</v>
          </cell>
          <cell r="AR7" t="str">
            <v>GG</v>
          </cell>
          <cell r="AS7" t="str">
            <v>GG</v>
          </cell>
        </row>
        <row r="8">
          <cell r="D8">
            <v>401805158</v>
          </cell>
          <cell r="E8" t="str">
            <v>احمدي ايدا</v>
          </cell>
          <cell r="U8">
            <v>401805584</v>
          </cell>
          <cell r="V8" t="str">
            <v>ملينا</v>
          </cell>
          <cell r="W8" t="str">
            <v>اردشيري</v>
          </cell>
          <cell r="X8" t="str">
            <v>-</v>
          </cell>
          <cell r="AH8">
            <v>401810104</v>
          </cell>
          <cell r="AI8" t="str">
            <v>هانيه</v>
          </cell>
          <cell r="AJ8" t="str">
            <v>زارع</v>
          </cell>
          <cell r="AK8" t="str">
            <v>-</v>
          </cell>
          <cell r="AL8">
            <v>90</v>
          </cell>
          <cell r="AM8">
            <v>100</v>
          </cell>
          <cell r="AN8">
            <v>100</v>
          </cell>
          <cell r="AO8">
            <v>90</v>
          </cell>
          <cell r="AP8">
            <v>380</v>
          </cell>
          <cell r="AQ8">
            <v>1</v>
          </cell>
          <cell r="AR8" t="str">
            <v>GG</v>
          </cell>
          <cell r="AS8" t="str">
            <v>GG</v>
          </cell>
        </row>
        <row r="9">
          <cell r="D9">
            <v>401805406</v>
          </cell>
          <cell r="E9" t="str">
            <v>احمدي زهرا</v>
          </cell>
          <cell r="U9">
            <v>401805488</v>
          </cell>
          <cell r="V9" t="str">
            <v>زهرا</v>
          </cell>
          <cell r="W9" t="str">
            <v>ارشادي</v>
          </cell>
          <cell r="X9" t="str">
            <v>-</v>
          </cell>
          <cell r="AH9">
            <v>401810338</v>
          </cell>
          <cell r="AI9" t="str">
            <v>سنا</v>
          </cell>
          <cell r="AJ9" t="str">
            <v>عموری</v>
          </cell>
          <cell r="AK9" t="str">
            <v>-</v>
          </cell>
          <cell r="AL9" t="str">
            <v>-</v>
          </cell>
          <cell r="AM9" t="str">
            <v>-</v>
          </cell>
          <cell r="AN9" t="str">
            <v>-</v>
          </cell>
          <cell r="AO9" t="str">
            <v>-</v>
          </cell>
          <cell r="AP9" t="str">
            <v>-</v>
          </cell>
          <cell r="AQ9" t="str">
            <v/>
          </cell>
          <cell r="AR9">
            <v>401810338</v>
          </cell>
          <cell r="AS9" t="str">
            <v/>
          </cell>
        </row>
        <row r="10">
          <cell r="D10">
            <v>401810483</v>
          </cell>
          <cell r="E10" t="str">
            <v>احمدي زهرا</v>
          </cell>
          <cell r="U10">
            <v>401805383</v>
          </cell>
          <cell r="V10" t="str">
            <v>زهرا</v>
          </cell>
          <cell r="W10" t="str">
            <v>امير پور</v>
          </cell>
          <cell r="X10" t="str">
            <v>-</v>
          </cell>
          <cell r="AH10">
            <v>401805496</v>
          </cell>
          <cell r="AI10" t="str">
            <v>فاطمه</v>
          </cell>
          <cell r="AJ10" t="str">
            <v>نجمي</v>
          </cell>
          <cell r="AK10" t="str">
            <v>-</v>
          </cell>
          <cell r="AL10">
            <v>100</v>
          </cell>
          <cell r="AM10">
            <v>100</v>
          </cell>
          <cell r="AN10">
            <v>100</v>
          </cell>
          <cell r="AO10" t="str">
            <v>-</v>
          </cell>
          <cell r="AP10">
            <v>300</v>
          </cell>
          <cell r="AQ10">
            <v>1</v>
          </cell>
          <cell r="AR10">
            <v>401805496</v>
          </cell>
          <cell r="AS10" t="str">
            <v/>
          </cell>
        </row>
        <row r="11">
          <cell r="D11">
            <v>400805671</v>
          </cell>
          <cell r="E11" t="str">
            <v>احمدی فاطمه</v>
          </cell>
          <cell r="U11">
            <v>401810145</v>
          </cell>
          <cell r="V11" t="str">
            <v>ارزو</v>
          </cell>
          <cell r="W11" t="str">
            <v>اکبري باصري</v>
          </cell>
          <cell r="X11" t="str">
            <v>-</v>
          </cell>
          <cell r="AH11">
            <v>401806893</v>
          </cell>
          <cell r="AI11" t="str">
            <v>ناهيد</v>
          </cell>
          <cell r="AJ11" t="str">
            <v>هوشيار مصرمي</v>
          </cell>
          <cell r="AK11" t="str">
            <v>-</v>
          </cell>
          <cell r="AL11" t="str">
            <v>-</v>
          </cell>
          <cell r="AM11" t="str">
            <v>-</v>
          </cell>
          <cell r="AN11">
            <v>100</v>
          </cell>
          <cell r="AO11" t="str">
            <v>-</v>
          </cell>
          <cell r="AP11">
            <v>100</v>
          </cell>
          <cell r="AQ11">
            <v>0.5</v>
          </cell>
          <cell r="AR11">
            <v>401806893</v>
          </cell>
          <cell r="AS11" t="str">
            <v/>
          </cell>
        </row>
        <row r="12">
          <cell r="D12">
            <v>401811011</v>
          </cell>
          <cell r="E12" t="str">
            <v>احياکننده دنيا</v>
          </cell>
          <cell r="U12">
            <v>401809910</v>
          </cell>
          <cell r="V12" t="str">
            <v>نازنين</v>
          </cell>
          <cell r="W12" t="str">
            <v>بافکربستان اباد</v>
          </cell>
          <cell r="X12" t="str">
            <v>-</v>
          </cell>
          <cell r="AH12">
            <v>401809010</v>
          </cell>
          <cell r="AI12" t="str">
            <v>پيمان</v>
          </cell>
          <cell r="AJ12" t="str">
            <v>وحيدي</v>
          </cell>
          <cell r="AK12" t="str">
            <v>-</v>
          </cell>
          <cell r="AL12">
            <v>0</v>
          </cell>
          <cell r="AM12" t="str">
            <v>-</v>
          </cell>
          <cell r="AN12" t="str">
            <v>-</v>
          </cell>
          <cell r="AO12" t="str">
            <v>-</v>
          </cell>
          <cell r="AP12">
            <v>0</v>
          </cell>
          <cell r="AQ12">
            <v>0</v>
          </cell>
          <cell r="AR12">
            <v>401809010</v>
          </cell>
          <cell r="AS12" t="str">
            <v/>
          </cell>
        </row>
        <row r="13">
          <cell r="D13">
            <v>401805584</v>
          </cell>
          <cell r="E13" t="str">
            <v>اردشيري ملينا</v>
          </cell>
          <cell r="U13">
            <v>401810692</v>
          </cell>
          <cell r="V13" t="str">
            <v>فهيمه</v>
          </cell>
          <cell r="W13" t="str">
            <v>بني عبدالشيخ</v>
          </cell>
          <cell r="X13" t="str">
            <v>-</v>
          </cell>
          <cell r="AH13">
            <v>401805840</v>
          </cell>
          <cell r="AI13" t="str">
            <v>اسما</v>
          </cell>
          <cell r="AJ13" t="str">
            <v>کشاورز جدي</v>
          </cell>
          <cell r="AK13" t="str">
            <v>-</v>
          </cell>
          <cell r="AL13" t="str">
            <v>-</v>
          </cell>
          <cell r="AM13" t="str">
            <v>-</v>
          </cell>
          <cell r="AN13" t="str">
            <v>-</v>
          </cell>
          <cell r="AO13" t="str">
            <v>-</v>
          </cell>
          <cell r="AP13" t="str">
            <v>-</v>
          </cell>
          <cell r="AQ13" t="str">
            <v/>
          </cell>
          <cell r="AR13">
            <v>401805840</v>
          </cell>
          <cell r="AS13" t="str">
            <v/>
          </cell>
        </row>
        <row r="14">
          <cell r="D14">
            <v>401805488</v>
          </cell>
          <cell r="E14" t="str">
            <v>ارشادي زهرا</v>
          </cell>
          <cell r="U14">
            <v>401809525</v>
          </cell>
          <cell r="V14" t="str">
            <v>بهداد</v>
          </cell>
          <cell r="W14" t="str">
            <v>تقي زادگان</v>
          </cell>
          <cell r="X14" t="str">
            <v>-</v>
          </cell>
          <cell r="AH14" t="str">
            <v>کد شناسائی</v>
          </cell>
          <cell r="AI14" t="str">
            <v>نام</v>
          </cell>
          <cell r="AJ14" t="str">
            <v>نام خانوادگی</v>
          </cell>
          <cell r="AK14" t="str">
            <v>تکلیف: آزمون پایان ترم (حقیقی)</v>
          </cell>
          <cell r="AL14" t="str">
            <v>تکلیف: تکلیف با مهلت ارسال تا 11 آبان فقط بصورت فشرده RAR یا ZIP ارسال فقط در LMS (حقیقی)</v>
          </cell>
          <cell r="AM14" t="str">
            <v>تکلیف: تکلیف مربوط به تاریخ 15 آبان 1402 با مهلت تا 19آبان 1402 (حقیقی)</v>
          </cell>
          <cell r="AN14" t="str">
            <v>تکلیف: تکلیف کارگاه شاخص توده بدنی BMI با مهلت تا جمعه 17 آذر ساعت 23:59 (حقیقی)</v>
          </cell>
          <cell r="AO14" t="str">
            <v>تکلیف: تکلیف پیرسون و اسپیرمن با مهلت ارسال تا 24 آذر ساعت 23:59 (حقیقی)</v>
          </cell>
          <cell r="AP14" t="str">
            <v>جمع کل (حقیقی)</v>
          </cell>
          <cell r="AQ14">
            <v>1</v>
          </cell>
          <cell r="AR14" t="str">
            <v>کد شناسائی</v>
          </cell>
          <cell r="AS14" t="str">
            <v/>
          </cell>
        </row>
        <row r="15">
          <cell r="D15">
            <v>401806483</v>
          </cell>
          <cell r="E15" t="str">
            <v>ازاد نيا اتنا</v>
          </cell>
          <cell r="U15">
            <v>401805012</v>
          </cell>
          <cell r="V15" t="str">
            <v>فاطمه</v>
          </cell>
          <cell r="W15" t="str">
            <v>جمشيدي</v>
          </cell>
          <cell r="X15" t="str">
            <v>-</v>
          </cell>
          <cell r="AH15">
            <v>401809910</v>
          </cell>
          <cell r="AI15" t="str">
            <v>نازنين</v>
          </cell>
          <cell r="AJ15" t="str">
            <v>بافکربستان اباد</v>
          </cell>
          <cell r="AK15" t="str">
            <v>-</v>
          </cell>
          <cell r="AL15">
            <v>80</v>
          </cell>
          <cell r="AM15">
            <v>100</v>
          </cell>
          <cell r="AN15">
            <v>100</v>
          </cell>
          <cell r="AO15">
            <v>80</v>
          </cell>
          <cell r="AP15">
            <v>360</v>
          </cell>
          <cell r="AQ15">
            <v>1</v>
          </cell>
          <cell r="AR15">
            <v>401809910</v>
          </cell>
          <cell r="AS15" t="str">
            <v/>
          </cell>
        </row>
        <row r="16">
          <cell r="D16">
            <v>401810024</v>
          </cell>
          <cell r="E16" t="str">
            <v>ازادي ايدا</v>
          </cell>
          <cell r="U16">
            <v>401811003</v>
          </cell>
          <cell r="V16" t="str">
            <v>فاطمه</v>
          </cell>
          <cell r="W16" t="str">
            <v>جمشيدي</v>
          </cell>
          <cell r="X16" t="str">
            <v>-</v>
          </cell>
          <cell r="AH16">
            <v>401805615</v>
          </cell>
          <cell r="AI16" t="str">
            <v>زهرا</v>
          </cell>
          <cell r="AJ16" t="str">
            <v>بهبودي</v>
          </cell>
          <cell r="AK16" t="str">
            <v>-</v>
          </cell>
          <cell r="AL16">
            <v>10</v>
          </cell>
          <cell r="AM16" t="str">
            <v>-</v>
          </cell>
          <cell r="AN16" t="str">
            <v>-</v>
          </cell>
          <cell r="AO16" t="str">
            <v>-</v>
          </cell>
          <cell r="AP16">
            <v>10</v>
          </cell>
          <cell r="AQ16">
            <v>0.3</v>
          </cell>
          <cell r="AR16">
            <v>401805615</v>
          </cell>
          <cell r="AS16" t="str">
            <v/>
          </cell>
        </row>
        <row r="17">
          <cell r="D17">
            <v>401809340</v>
          </cell>
          <cell r="E17" t="str">
            <v>اژدري سارا</v>
          </cell>
          <cell r="U17">
            <v>401810354</v>
          </cell>
          <cell r="V17" t="str">
            <v>فاطمه</v>
          </cell>
          <cell r="W17" t="str">
            <v>حاتميان</v>
          </cell>
          <cell r="X17" t="str">
            <v>-</v>
          </cell>
          <cell r="AH17">
            <v>401809500</v>
          </cell>
          <cell r="AI17" t="str">
            <v>سارا</v>
          </cell>
          <cell r="AJ17" t="str">
            <v>بهزادي نژاد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/>
          </cell>
          <cell r="AR17">
            <v>401809500</v>
          </cell>
          <cell r="AS17" t="str">
            <v/>
          </cell>
        </row>
        <row r="18">
          <cell r="D18">
            <v>401810387</v>
          </cell>
          <cell r="E18" t="str">
            <v>اسماعيل زاده سارا</v>
          </cell>
          <cell r="U18">
            <v>401808868</v>
          </cell>
          <cell r="V18" t="str">
            <v>مريم</v>
          </cell>
          <cell r="W18" t="str">
            <v>حميدي</v>
          </cell>
          <cell r="X18" t="str">
            <v>-</v>
          </cell>
          <cell r="AH18">
            <v>401512034</v>
          </cell>
          <cell r="AI18" t="str">
            <v>عسل</v>
          </cell>
          <cell r="AJ18" t="str">
            <v>بهمني</v>
          </cell>
          <cell r="AK18" t="str">
            <v>-</v>
          </cell>
          <cell r="AL18">
            <v>100</v>
          </cell>
          <cell r="AM18" t="str">
            <v>-</v>
          </cell>
          <cell r="AN18" t="str">
            <v>-</v>
          </cell>
          <cell r="AO18" t="str">
            <v>-</v>
          </cell>
          <cell r="AP18">
            <v>100</v>
          </cell>
          <cell r="AQ18">
            <v>0.5</v>
          </cell>
          <cell r="AR18">
            <v>401512034</v>
          </cell>
          <cell r="AS18" t="str">
            <v/>
          </cell>
        </row>
        <row r="19">
          <cell r="D19">
            <v>401806973</v>
          </cell>
          <cell r="E19" t="str">
            <v>اسمعيلي ابهري دنيا</v>
          </cell>
          <cell r="U19">
            <v>401810274</v>
          </cell>
          <cell r="V19" t="str">
            <v>احمد رضا</v>
          </cell>
          <cell r="W19" t="str">
            <v>دهقاني</v>
          </cell>
          <cell r="X19" t="str">
            <v>-</v>
          </cell>
          <cell r="AH19">
            <v>401805912</v>
          </cell>
          <cell r="AI19" t="str">
            <v>فائزه</v>
          </cell>
          <cell r="AJ19" t="str">
            <v>خوبياري</v>
          </cell>
          <cell r="AK19" t="str">
            <v>-</v>
          </cell>
          <cell r="AL19" t="str">
            <v>-</v>
          </cell>
          <cell r="AM19" t="str">
            <v>-</v>
          </cell>
          <cell r="AN19">
            <v>100</v>
          </cell>
          <cell r="AO19" t="str">
            <v>-</v>
          </cell>
          <cell r="AP19">
            <v>100</v>
          </cell>
          <cell r="AQ19">
            <v>0.5</v>
          </cell>
          <cell r="AR19">
            <v>401805912</v>
          </cell>
          <cell r="AS19" t="str">
            <v/>
          </cell>
        </row>
        <row r="20">
          <cell r="D20">
            <v>401806602</v>
          </cell>
          <cell r="E20" t="str">
            <v>افراسيابي فرشته</v>
          </cell>
          <cell r="F20">
            <v>10</v>
          </cell>
          <cell r="U20">
            <v>401811204</v>
          </cell>
          <cell r="V20" t="str">
            <v>فاطمه</v>
          </cell>
          <cell r="W20" t="str">
            <v>رحيمي</v>
          </cell>
          <cell r="X20" t="str">
            <v>-</v>
          </cell>
          <cell r="AH20">
            <v>401810836</v>
          </cell>
          <cell r="AI20" t="str">
            <v>سهيل</v>
          </cell>
          <cell r="AJ20" t="str">
            <v>رحيمي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/>
          </cell>
          <cell r="AR20" t="str">
            <v>GG</v>
          </cell>
          <cell r="AS20" t="str">
            <v>GG</v>
          </cell>
        </row>
        <row r="21">
          <cell r="D21">
            <v>401811358</v>
          </cell>
          <cell r="E21" t="str">
            <v>افراسيابي هانيه</v>
          </cell>
          <cell r="F21">
            <v>9.9</v>
          </cell>
          <cell r="U21">
            <v>401809027</v>
          </cell>
          <cell r="V21" t="str">
            <v>ايدا</v>
          </cell>
          <cell r="W21" t="str">
            <v>رضوان صفت</v>
          </cell>
          <cell r="X21" t="str">
            <v>-</v>
          </cell>
          <cell r="AH21">
            <v>401809180</v>
          </cell>
          <cell r="AI21" t="str">
            <v>فاطمه</v>
          </cell>
          <cell r="AJ21" t="str">
            <v>زارع</v>
          </cell>
          <cell r="AK21" t="str">
            <v>-</v>
          </cell>
          <cell r="AL21" t="str">
            <v>-</v>
          </cell>
          <cell r="AM21" t="str">
            <v>-</v>
          </cell>
          <cell r="AN21">
            <v>100</v>
          </cell>
          <cell r="AO21" t="str">
            <v>-</v>
          </cell>
          <cell r="AP21">
            <v>100</v>
          </cell>
          <cell r="AQ21">
            <v>0.5</v>
          </cell>
          <cell r="AR21">
            <v>401809180</v>
          </cell>
          <cell r="AS21" t="str">
            <v/>
          </cell>
        </row>
        <row r="22">
          <cell r="D22">
            <v>401808458</v>
          </cell>
          <cell r="E22" t="str">
            <v>افشاريان محمداسماعيل</v>
          </cell>
          <cell r="U22">
            <v>401809084</v>
          </cell>
          <cell r="V22" t="str">
            <v>هليا</v>
          </cell>
          <cell r="W22" t="str">
            <v>رمضان پور</v>
          </cell>
          <cell r="X22" t="str">
            <v>-</v>
          </cell>
          <cell r="AH22">
            <v>401810530</v>
          </cell>
          <cell r="AI22" t="str">
            <v>مبينا</v>
          </cell>
          <cell r="AJ22" t="str">
            <v>زارع ده نو</v>
          </cell>
          <cell r="AK22" t="str">
            <v>-</v>
          </cell>
          <cell r="AL22">
            <v>10</v>
          </cell>
          <cell r="AM22" t="str">
            <v>-</v>
          </cell>
          <cell r="AN22" t="str">
            <v>-</v>
          </cell>
          <cell r="AO22">
            <v>90</v>
          </cell>
          <cell r="AP22">
            <v>100</v>
          </cell>
          <cell r="AQ22">
            <v>0.5</v>
          </cell>
          <cell r="AR22" t="str">
            <v>GG</v>
          </cell>
          <cell r="AS22" t="str">
            <v>GG</v>
          </cell>
        </row>
        <row r="23">
          <cell r="D23">
            <v>401801006</v>
          </cell>
          <cell r="E23" t="str">
            <v>اقدمي کيميا</v>
          </cell>
          <cell r="U23">
            <v>401805510</v>
          </cell>
          <cell r="V23" t="str">
            <v>پريسا</v>
          </cell>
          <cell r="W23" t="str">
            <v>زارعي</v>
          </cell>
          <cell r="X23" t="str">
            <v>-</v>
          </cell>
          <cell r="AH23">
            <v>401809783</v>
          </cell>
          <cell r="AI23" t="str">
            <v>زهرا</v>
          </cell>
          <cell r="AJ23" t="str">
            <v>زارعي کردشولي</v>
          </cell>
          <cell r="AK23" t="str">
            <v>-</v>
          </cell>
          <cell r="AL23" t="str">
            <v>-</v>
          </cell>
          <cell r="AM23" t="str">
            <v>-</v>
          </cell>
          <cell r="AN23" t="str">
            <v>-</v>
          </cell>
          <cell r="AO23" t="str">
            <v>-</v>
          </cell>
          <cell r="AP23" t="str">
            <v>-</v>
          </cell>
          <cell r="AQ23" t="str">
            <v/>
          </cell>
          <cell r="AR23">
            <v>401809783</v>
          </cell>
          <cell r="AS23" t="str">
            <v/>
          </cell>
        </row>
        <row r="24">
          <cell r="D24">
            <v>401810145</v>
          </cell>
          <cell r="E24" t="str">
            <v>اکبري باصري ارزو</v>
          </cell>
          <cell r="U24">
            <v>401809783</v>
          </cell>
          <cell r="V24" t="str">
            <v>زهرا</v>
          </cell>
          <cell r="W24" t="str">
            <v>زارعي کردشولي</v>
          </cell>
          <cell r="X24" t="str">
            <v>-</v>
          </cell>
          <cell r="AH24">
            <v>401810803</v>
          </cell>
          <cell r="AI24" t="str">
            <v>عاطفه</v>
          </cell>
          <cell r="AJ24" t="str">
            <v>قبادپور</v>
          </cell>
          <cell r="AK24" t="str">
            <v>-</v>
          </cell>
          <cell r="AL24" t="str">
            <v>-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/>
          </cell>
          <cell r="AR24">
            <v>401810803</v>
          </cell>
          <cell r="AS24" t="str">
            <v/>
          </cell>
        </row>
        <row r="25">
          <cell r="D25">
            <v>401809888</v>
          </cell>
          <cell r="E25" t="str">
            <v>اکبري ساميار</v>
          </cell>
          <cell r="U25">
            <v>401805238</v>
          </cell>
          <cell r="V25" t="str">
            <v>نازنين</v>
          </cell>
          <cell r="W25" t="str">
            <v>شفيعي</v>
          </cell>
          <cell r="X25" t="str">
            <v>-</v>
          </cell>
          <cell r="AH25">
            <v>401809791</v>
          </cell>
          <cell r="AI25" t="str">
            <v>فاطمه</v>
          </cell>
          <cell r="AJ25" t="str">
            <v>لطيف پور</v>
          </cell>
          <cell r="AK25" t="str">
            <v>-</v>
          </cell>
          <cell r="AL25" t="str">
            <v>-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/>
          </cell>
          <cell r="AR25">
            <v>401809791</v>
          </cell>
          <cell r="AS25" t="str">
            <v/>
          </cell>
        </row>
        <row r="26">
          <cell r="D26">
            <v>401810676</v>
          </cell>
          <cell r="E26" t="str">
            <v>اکبري منصوره</v>
          </cell>
          <cell r="U26">
            <v>401805221</v>
          </cell>
          <cell r="V26" t="str">
            <v>حديث</v>
          </cell>
          <cell r="W26" t="str">
            <v>شهائیان</v>
          </cell>
          <cell r="X26" t="str">
            <v>-</v>
          </cell>
          <cell r="AH26">
            <v>401810707</v>
          </cell>
          <cell r="AI26" t="str">
            <v>مريم</v>
          </cell>
          <cell r="AJ26" t="str">
            <v>محترم قلاتي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/>
          </cell>
          <cell r="AR26">
            <v>401810707</v>
          </cell>
          <cell r="AS26" t="str">
            <v/>
          </cell>
        </row>
        <row r="27">
          <cell r="D27">
            <v>401806514</v>
          </cell>
          <cell r="E27" t="str">
            <v>اکبری سهیلا</v>
          </cell>
          <cell r="U27">
            <v>401808587</v>
          </cell>
          <cell r="V27" t="str">
            <v>ايدا</v>
          </cell>
          <cell r="W27" t="str">
            <v>عساکره</v>
          </cell>
          <cell r="X27" t="str">
            <v>-</v>
          </cell>
          <cell r="AH27">
            <v>401810756</v>
          </cell>
          <cell r="AI27" t="str">
            <v>سارا</v>
          </cell>
          <cell r="AJ27" t="str">
            <v>محمدي</v>
          </cell>
          <cell r="AK27" t="str">
            <v>-</v>
          </cell>
          <cell r="AL27">
            <v>0</v>
          </cell>
          <cell r="AM27" t="str">
            <v>-</v>
          </cell>
          <cell r="AN27">
            <v>95</v>
          </cell>
          <cell r="AO27">
            <v>85</v>
          </cell>
          <cell r="AP27">
            <v>180</v>
          </cell>
          <cell r="AQ27">
            <v>0.9</v>
          </cell>
          <cell r="AR27">
            <v>401810756</v>
          </cell>
          <cell r="AS27" t="str">
            <v/>
          </cell>
        </row>
        <row r="28">
          <cell r="D28">
            <v>401805904</v>
          </cell>
          <cell r="E28" t="str">
            <v>امامي مليکا</v>
          </cell>
          <cell r="U28">
            <v>401810338</v>
          </cell>
          <cell r="V28" t="str">
            <v>سنا</v>
          </cell>
          <cell r="W28" t="str">
            <v>عموری</v>
          </cell>
          <cell r="X28" t="str">
            <v>-</v>
          </cell>
          <cell r="AH28">
            <v>401808948</v>
          </cell>
          <cell r="AI28" t="str">
            <v>غزاله</v>
          </cell>
          <cell r="AJ28" t="str">
            <v>مرزبان</v>
          </cell>
          <cell r="AK28" t="str">
            <v>-</v>
          </cell>
          <cell r="AL28" t="str">
            <v>-</v>
          </cell>
          <cell r="AM28" t="str">
            <v>-</v>
          </cell>
          <cell r="AN28" t="str">
            <v>-</v>
          </cell>
          <cell r="AO28" t="str">
            <v>-</v>
          </cell>
          <cell r="AP28" t="str">
            <v>-</v>
          </cell>
          <cell r="AQ28" t="str">
            <v/>
          </cell>
          <cell r="AR28">
            <v>401808948</v>
          </cell>
          <cell r="AS28" t="str">
            <v/>
          </cell>
        </row>
        <row r="29">
          <cell r="D29">
            <v>401808417</v>
          </cell>
          <cell r="E29" t="str">
            <v>اميدوار اميرحسين</v>
          </cell>
          <cell r="U29">
            <v>401809791</v>
          </cell>
          <cell r="V29" t="str">
            <v>فاطمه</v>
          </cell>
          <cell r="W29" t="str">
            <v>لطيف پور</v>
          </cell>
          <cell r="X29" t="str">
            <v>-</v>
          </cell>
          <cell r="AH29">
            <v>401810684</v>
          </cell>
          <cell r="AI29" t="str">
            <v>فاطمه</v>
          </cell>
          <cell r="AJ29" t="str">
            <v>هادي پور</v>
          </cell>
          <cell r="AK29" t="str">
            <v>-</v>
          </cell>
          <cell r="AL29" t="str">
            <v>-</v>
          </cell>
          <cell r="AM29" t="str">
            <v>-</v>
          </cell>
          <cell r="AN29" t="str">
            <v>-</v>
          </cell>
          <cell r="AO29" t="str">
            <v>-</v>
          </cell>
          <cell r="AP29" t="str">
            <v>-</v>
          </cell>
          <cell r="AQ29" t="str">
            <v/>
          </cell>
          <cell r="AR29">
            <v>401810684</v>
          </cell>
          <cell r="AS29" t="str">
            <v/>
          </cell>
        </row>
        <row r="30">
          <cell r="D30">
            <v>401805383</v>
          </cell>
          <cell r="E30" t="str">
            <v>امير پور زهرا</v>
          </cell>
          <cell r="F30">
            <v>10</v>
          </cell>
          <cell r="U30">
            <v>401805664</v>
          </cell>
          <cell r="V30" t="str">
            <v>هانيه</v>
          </cell>
          <cell r="W30" t="str">
            <v>ميرجاني</v>
          </cell>
          <cell r="X30" t="str">
            <v>-</v>
          </cell>
          <cell r="AH30">
            <v>401810346</v>
          </cell>
          <cell r="AI30" t="str">
            <v>رعنا</v>
          </cell>
          <cell r="AJ30" t="str">
            <v>پرما</v>
          </cell>
          <cell r="AK30" t="str">
            <v>-</v>
          </cell>
          <cell r="AL30">
            <v>75</v>
          </cell>
          <cell r="AM30">
            <v>100</v>
          </cell>
          <cell r="AN30">
            <v>95</v>
          </cell>
          <cell r="AO30" t="str">
            <v>-</v>
          </cell>
          <cell r="AP30">
            <v>270</v>
          </cell>
          <cell r="AQ30">
            <v>1</v>
          </cell>
          <cell r="AR30">
            <v>401810346</v>
          </cell>
          <cell r="AS30" t="str">
            <v/>
          </cell>
        </row>
        <row r="31">
          <cell r="D31">
            <v>401808771</v>
          </cell>
          <cell r="E31" t="str">
            <v>اميري ساناز</v>
          </cell>
          <cell r="U31">
            <v>401805496</v>
          </cell>
          <cell r="V31" t="str">
            <v>فاطمه</v>
          </cell>
          <cell r="W31" t="str">
            <v>نجمي</v>
          </cell>
          <cell r="X31" t="str">
            <v>-</v>
          </cell>
          <cell r="AH31">
            <v>401808193</v>
          </cell>
          <cell r="AI31" t="str">
            <v>مريم</v>
          </cell>
          <cell r="AJ31" t="str">
            <v>کشاورزي</v>
          </cell>
          <cell r="AK31" t="str">
            <v>-</v>
          </cell>
          <cell r="AL31" t="str">
            <v>-</v>
          </cell>
          <cell r="AM31" t="str">
            <v>-</v>
          </cell>
          <cell r="AN31" t="str">
            <v>-</v>
          </cell>
          <cell r="AO31" t="str">
            <v>-</v>
          </cell>
          <cell r="AP31" t="str">
            <v>-</v>
          </cell>
          <cell r="AQ31" t="str">
            <v/>
          </cell>
          <cell r="AR31">
            <v>401808193</v>
          </cell>
          <cell r="AS31" t="str">
            <v/>
          </cell>
        </row>
        <row r="32">
          <cell r="D32">
            <v>401808884</v>
          </cell>
          <cell r="E32" t="str">
            <v>اميري ناصراباد محدثه</v>
          </cell>
          <cell r="U32">
            <v>401806547</v>
          </cell>
          <cell r="V32" t="str">
            <v>سپيده</v>
          </cell>
          <cell r="W32" t="str">
            <v>هوشيار</v>
          </cell>
          <cell r="X32" t="str">
            <v>-</v>
          </cell>
          <cell r="AH32">
            <v>401811278</v>
          </cell>
          <cell r="AI32" t="str">
            <v>نجمه</v>
          </cell>
          <cell r="AJ32" t="str">
            <v>گرامي خوب</v>
          </cell>
          <cell r="AK32" t="str">
            <v>-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/>
          </cell>
          <cell r="AR32">
            <v>401811278</v>
          </cell>
          <cell r="AS32" t="str">
            <v/>
          </cell>
        </row>
        <row r="33">
          <cell r="D33">
            <v>401805881</v>
          </cell>
          <cell r="E33" t="str">
            <v>امين زاده هليا</v>
          </cell>
          <cell r="F33">
            <v>9.5</v>
          </cell>
          <cell r="U33">
            <v>401806893</v>
          </cell>
          <cell r="V33" t="str">
            <v>ناهيد</v>
          </cell>
          <cell r="W33" t="str">
            <v>هوشيار مصرمي</v>
          </cell>
          <cell r="X33" t="str">
            <v>-</v>
          </cell>
          <cell r="AH33" t="str">
            <v>کد شناسائی</v>
          </cell>
          <cell r="AI33" t="str">
            <v>نام</v>
          </cell>
          <cell r="AJ33" t="str">
            <v>نام خانوادگی</v>
          </cell>
          <cell r="AK33" t="str">
            <v>تکلیف: آزمون پایان ترم (حقیقی)</v>
          </cell>
          <cell r="AL33" t="str">
            <v>تکلیف: تکلیف با مهلت ارسال تا 11 آبان فقط بصورت فشرده RAR یا ZIP ارسال فقط در LMS (حقیقی)</v>
          </cell>
          <cell r="AM33" t="str">
            <v>تکلیف: تکلیف مربوط به تاریخ 15 آیان 1402 با مهلت تا 19آبان 1402 (حقیقی)</v>
          </cell>
          <cell r="AN33" t="str">
            <v>تکلیف: تکلیف کارگاه شاخص ت.ده بدنی BMI با مهلت تا جمعه 17 آذر ساعت 23:59 (حقیقی)</v>
          </cell>
          <cell r="AO33" t="str">
            <v>تکلیف: تکلیف پیرسون و اسپیرمن با مهلت ارسال تا 24 آذر ساعت 23:59 (حقیقی)</v>
          </cell>
          <cell r="AP33" t="str">
            <v>جمع کل (حقیقی)</v>
          </cell>
          <cell r="AQ33">
            <v>1</v>
          </cell>
          <cell r="AR33" t="str">
            <v>کد شناسائی</v>
          </cell>
          <cell r="AS33" t="str">
            <v/>
          </cell>
        </row>
        <row r="34">
          <cell r="D34">
            <v>401808072</v>
          </cell>
          <cell r="E34" t="str">
            <v>انواري الهه</v>
          </cell>
          <cell r="U34">
            <v>401810346</v>
          </cell>
          <cell r="V34" t="str">
            <v>رعنا</v>
          </cell>
          <cell r="W34" t="str">
            <v>پرما</v>
          </cell>
          <cell r="X34" t="str">
            <v>-</v>
          </cell>
          <cell r="AH34">
            <v>401805383</v>
          </cell>
          <cell r="AI34" t="str">
            <v>زهرا</v>
          </cell>
          <cell r="AJ34" t="str">
            <v>امير پور</v>
          </cell>
          <cell r="AK34" t="str">
            <v>-</v>
          </cell>
          <cell r="AL34">
            <v>85</v>
          </cell>
          <cell r="AM34" t="str">
            <v>-</v>
          </cell>
          <cell r="AN34">
            <v>100</v>
          </cell>
          <cell r="AO34" t="str">
            <v>-</v>
          </cell>
          <cell r="AP34">
            <v>185</v>
          </cell>
          <cell r="AQ34">
            <v>0.9</v>
          </cell>
          <cell r="AR34">
            <v>401805383</v>
          </cell>
          <cell r="AS34" t="str">
            <v/>
          </cell>
        </row>
        <row r="35">
          <cell r="D35">
            <v>401809621</v>
          </cell>
          <cell r="E35" t="str">
            <v>ايازي بردجي فاطمه</v>
          </cell>
          <cell r="U35">
            <v>401809164</v>
          </cell>
          <cell r="V35" t="str">
            <v>مليکا</v>
          </cell>
          <cell r="W35" t="str">
            <v>پولاديان</v>
          </cell>
          <cell r="X35" t="str">
            <v>-</v>
          </cell>
          <cell r="AH35">
            <v>401810057</v>
          </cell>
          <cell r="AI35" t="str">
            <v>ام البنين</v>
          </cell>
          <cell r="AJ35" t="str">
            <v>حسين پور</v>
          </cell>
          <cell r="AK35" t="str">
            <v>-</v>
          </cell>
          <cell r="AL35">
            <v>85</v>
          </cell>
          <cell r="AM35">
            <v>100</v>
          </cell>
          <cell r="AN35" t="str">
            <v>-</v>
          </cell>
          <cell r="AO35">
            <v>90</v>
          </cell>
          <cell r="AP35">
            <v>275</v>
          </cell>
          <cell r="AQ35">
            <v>1</v>
          </cell>
          <cell r="AR35" t="str">
            <v>GG</v>
          </cell>
          <cell r="AS35" t="str">
            <v>GG</v>
          </cell>
        </row>
        <row r="36">
          <cell r="D36">
            <v>401806596</v>
          </cell>
          <cell r="E36" t="str">
            <v>ايلامي نونا</v>
          </cell>
          <cell r="U36">
            <v>401809517</v>
          </cell>
          <cell r="V36" t="str">
            <v>مريم</v>
          </cell>
          <cell r="W36" t="str">
            <v>کاظمي احمدابادي</v>
          </cell>
          <cell r="X36" t="str">
            <v>-</v>
          </cell>
          <cell r="AH36">
            <v>401809365</v>
          </cell>
          <cell r="AI36" t="str">
            <v>صبا</v>
          </cell>
          <cell r="AJ36" t="str">
            <v>ده بزرگي</v>
          </cell>
          <cell r="AK36" t="str">
            <v>-</v>
          </cell>
          <cell r="AL36" t="str">
            <v>-</v>
          </cell>
          <cell r="AM36" t="str">
            <v>-</v>
          </cell>
          <cell r="AN36">
            <v>100</v>
          </cell>
          <cell r="AO36" t="str">
            <v>-</v>
          </cell>
          <cell r="AP36">
            <v>100</v>
          </cell>
          <cell r="AQ36">
            <v>0.5</v>
          </cell>
          <cell r="AR36">
            <v>401809365</v>
          </cell>
          <cell r="AS36" t="str">
            <v/>
          </cell>
        </row>
        <row r="37">
          <cell r="D37">
            <v>98820132</v>
          </cell>
          <cell r="E37" t="str">
            <v>بازیار رضایی نادر</v>
          </cell>
          <cell r="F37">
            <v>9.9</v>
          </cell>
          <cell r="U37">
            <v>401810233</v>
          </cell>
          <cell r="V37" t="str">
            <v>فاطمه</v>
          </cell>
          <cell r="W37" t="str">
            <v>کامياب</v>
          </cell>
          <cell r="X37" t="str">
            <v>-</v>
          </cell>
          <cell r="AH37">
            <v>401810274</v>
          </cell>
          <cell r="AI37" t="str">
            <v>احمد رضا</v>
          </cell>
          <cell r="AJ37" t="str">
            <v>دهقاني</v>
          </cell>
          <cell r="AK37" t="str">
            <v>-</v>
          </cell>
          <cell r="AL37">
            <v>100</v>
          </cell>
          <cell r="AM37">
            <v>100</v>
          </cell>
          <cell r="AN37">
            <v>100</v>
          </cell>
          <cell r="AO37" t="str">
            <v>-</v>
          </cell>
          <cell r="AP37">
            <v>300</v>
          </cell>
          <cell r="AQ37">
            <v>1</v>
          </cell>
          <cell r="AR37">
            <v>401810274</v>
          </cell>
          <cell r="AS37" t="str">
            <v/>
          </cell>
        </row>
        <row r="38">
          <cell r="D38">
            <v>401809910</v>
          </cell>
          <cell r="E38" t="str">
            <v>بافکربستان اباد نازنين</v>
          </cell>
          <cell r="U38">
            <v>401805840</v>
          </cell>
          <cell r="V38" t="str">
            <v>اسما</v>
          </cell>
          <cell r="W38" t="str">
            <v>کشاورز جدي</v>
          </cell>
          <cell r="X38" t="str">
            <v>-</v>
          </cell>
          <cell r="AH38">
            <v>401805945</v>
          </cell>
          <cell r="AI38" t="str">
            <v>الميرا</v>
          </cell>
          <cell r="AJ38" t="str">
            <v>رستگارپناه</v>
          </cell>
          <cell r="AK38" t="str">
            <v>-</v>
          </cell>
          <cell r="AL38">
            <v>90</v>
          </cell>
          <cell r="AM38" t="str">
            <v>-</v>
          </cell>
          <cell r="AN38">
            <v>95</v>
          </cell>
          <cell r="AO38" t="str">
            <v>-</v>
          </cell>
          <cell r="AP38">
            <v>185</v>
          </cell>
          <cell r="AQ38">
            <v>0.9</v>
          </cell>
          <cell r="AR38">
            <v>401805945</v>
          </cell>
          <cell r="AS38" t="str">
            <v/>
          </cell>
        </row>
        <row r="39">
          <cell r="D39">
            <v>401822350</v>
          </cell>
          <cell r="E39" t="str">
            <v>باقري قاسم</v>
          </cell>
          <cell r="F39">
            <v>10</v>
          </cell>
          <cell r="U39" t="str">
            <v>کد شناسائی</v>
          </cell>
          <cell r="V39" t="str">
            <v>نام</v>
          </cell>
          <cell r="W39" t="str">
            <v>نام خانوادگی</v>
          </cell>
          <cell r="X39" t="str">
            <v>تکلیف: آزمون پایان ترم (حقیقی)</v>
          </cell>
          <cell r="AH39">
            <v>401805510</v>
          </cell>
          <cell r="AI39" t="str">
            <v>پريسا</v>
          </cell>
          <cell r="AJ39" t="str">
            <v>زارعي</v>
          </cell>
          <cell r="AK39" t="str">
            <v>-</v>
          </cell>
          <cell r="AL39">
            <v>80</v>
          </cell>
          <cell r="AM39" t="str">
            <v>-</v>
          </cell>
          <cell r="AN39" t="str">
            <v>-</v>
          </cell>
          <cell r="AO39">
            <v>0</v>
          </cell>
          <cell r="AP39">
            <v>80</v>
          </cell>
          <cell r="AQ39">
            <v>0.3</v>
          </cell>
          <cell r="AR39">
            <v>401805510</v>
          </cell>
          <cell r="AS39" t="str">
            <v/>
          </cell>
        </row>
        <row r="40">
          <cell r="D40">
            <v>401809822</v>
          </cell>
          <cell r="E40" t="str">
            <v>باقري مهشيد</v>
          </cell>
          <cell r="U40">
            <v>401805406</v>
          </cell>
          <cell r="V40" t="str">
            <v>زهرا</v>
          </cell>
          <cell r="W40" t="str">
            <v>احمدي</v>
          </cell>
          <cell r="X40" t="str">
            <v>-</v>
          </cell>
          <cell r="AH40">
            <v>401809068</v>
          </cell>
          <cell r="AI40" t="str">
            <v>فاطمه</v>
          </cell>
          <cell r="AJ40" t="str">
            <v>صرافت</v>
          </cell>
          <cell r="AK40" t="str">
            <v>-</v>
          </cell>
          <cell r="AL40">
            <v>80</v>
          </cell>
          <cell r="AM40">
            <v>99</v>
          </cell>
          <cell r="AN40">
            <v>100</v>
          </cell>
          <cell r="AO40">
            <v>90</v>
          </cell>
          <cell r="AP40">
            <v>369</v>
          </cell>
          <cell r="AQ40">
            <v>1</v>
          </cell>
          <cell r="AR40" t="str">
            <v>GG</v>
          </cell>
          <cell r="AS40" t="str">
            <v>GG</v>
          </cell>
        </row>
        <row r="41">
          <cell r="D41">
            <v>401808015</v>
          </cell>
          <cell r="E41" t="str">
            <v>بختياري مهشيد</v>
          </cell>
          <cell r="U41">
            <v>401811358</v>
          </cell>
          <cell r="V41" t="str">
            <v>هانيه</v>
          </cell>
          <cell r="W41" t="str">
            <v>افراسيابي</v>
          </cell>
          <cell r="X41" t="str">
            <v>-</v>
          </cell>
          <cell r="AH41">
            <v>401805961</v>
          </cell>
          <cell r="AI41" t="str">
            <v>هستي</v>
          </cell>
          <cell r="AJ41" t="str">
            <v>فلاحتي</v>
          </cell>
          <cell r="AK41" t="str">
            <v>-</v>
          </cell>
          <cell r="AL41">
            <v>90</v>
          </cell>
          <cell r="AM41">
            <v>100</v>
          </cell>
          <cell r="AN41">
            <v>100</v>
          </cell>
          <cell r="AO41" t="str">
            <v>-</v>
          </cell>
          <cell r="AP41">
            <v>290</v>
          </cell>
          <cell r="AQ41">
            <v>1</v>
          </cell>
          <cell r="AR41">
            <v>401805961</v>
          </cell>
          <cell r="AS41" t="str">
            <v/>
          </cell>
        </row>
        <row r="42">
          <cell r="D42">
            <v>400809532</v>
          </cell>
          <cell r="E42" t="str">
            <v>برزگر مرضيه</v>
          </cell>
          <cell r="U42">
            <v>401801006</v>
          </cell>
          <cell r="V42" t="str">
            <v>کيميا</v>
          </cell>
          <cell r="W42" t="str">
            <v>اقدمي</v>
          </cell>
          <cell r="X42" t="str">
            <v>-</v>
          </cell>
          <cell r="AH42">
            <v>401809277</v>
          </cell>
          <cell r="AI42" t="str">
            <v>محدثه</v>
          </cell>
          <cell r="AJ42" t="str">
            <v>محمدي</v>
          </cell>
          <cell r="AK42" t="str">
            <v>-</v>
          </cell>
          <cell r="AL42">
            <v>100</v>
          </cell>
          <cell r="AM42" t="str">
            <v>-</v>
          </cell>
          <cell r="AN42" t="str">
            <v>-</v>
          </cell>
          <cell r="AO42" t="str">
            <v>-</v>
          </cell>
          <cell r="AP42">
            <v>100</v>
          </cell>
          <cell r="AQ42">
            <v>0.5</v>
          </cell>
          <cell r="AR42" t="str">
            <v>GG</v>
          </cell>
          <cell r="AS42" t="str">
            <v>GG</v>
          </cell>
        </row>
        <row r="43">
          <cell r="D43">
            <v>401806836</v>
          </cell>
          <cell r="E43" t="str">
            <v>برزگر مهشيد</v>
          </cell>
          <cell r="U43">
            <v>401810668</v>
          </cell>
          <cell r="V43" t="str">
            <v>نجمه</v>
          </cell>
          <cell r="W43" t="str">
            <v>بهمن پور</v>
          </cell>
          <cell r="X43" t="str">
            <v>-</v>
          </cell>
          <cell r="AH43">
            <v>401805205</v>
          </cell>
          <cell r="AI43" t="str">
            <v>پگاه</v>
          </cell>
          <cell r="AJ43" t="str">
            <v>محمدي</v>
          </cell>
          <cell r="AK43" t="str">
            <v>-</v>
          </cell>
          <cell r="AL43" t="str">
            <v>-</v>
          </cell>
          <cell r="AM43" t="str">
            <v>-</v>
          </cell>
          <cell r="AN43" t="str">
            <v>-</v>
          </cell>
          <cell r="AO43" t="str">
            <v>-</v>
          </cell>
          <cell r="AP43" t="str">
            <v>-</v>
          </cell>
          <cell r="AQ43" t="str">
            <v/>
          </cell>
          <cell r="AR43">
            <v>401805205</v>
          </cell>
          <cell r="AS43" t="str">
            <v/>
          </cell>
        </row>
        <row r="44">
          <cell r="D44">
            <v>401810916</v>
          </cell>
          <cell r="E44" t="str">
            <v>برومندي شقايق</v>
          </cell>
          <cell r="U44">
            <v>401806957</v>
          </cell>
          <cell r="V44" t="str">
            <v>نرجس</v>
          </cell>
          <cell r="W44" t="str">
            <v>خالقي</v>
          </cell>
          <cell r="X44" t="str">
            <v>-</v>
          </cell>
          <cell r="AH44">
            <v>401811157</v>
          </cell>
          <cell r="AI44" t="str">
            <v>حنانه</v>
          </cell>
          <cell r="AJ44" t="str">
            <v>منفرد</v>
          </cell>
          <cell r="AK44" t="str">
            <v>-</v>
          </cell>
          <cell r="AL44">
            <v>100</v>
          </cell>
          <cell r="AM44">
            <v>100</v>
          </cell>
          <cell r="AN44">
            <v>100</v>
          </cell>
          <cell r="AO44">
            <v>60</v>
          </cell>
          <cell r="AP44">
            <v>360</v>
          </cell>
          <cell r="AQ44">
            <v>1</v>
          </cell>
          <cell r="AR44">
            <v>401811157</v>
          </cell>
          <cell r="AS44" t="str">
            <v/>
          </cell>
        </row>
        <row r="45">
          <cell r="D45">
            <v>401808706</v>
          </cell>
          <cell r="E45" t="str">
            <v>بنائي زهرا</v>
          </cell>
          <cell r="U45">
            <v>401805680</v>
          </cell>
          <cell r="V45" t="str">
            <v>مريم</v>
          </cell>
          <cell r="W45" t="str">
            <v>خسرواني</v>
          </cell>
          <cell r="X45" t="str">
            <v>-</v>
          </cell>
          <cell r="AH45">
            <v>401805664</v>
          </cell>
          <cell r="AI45" t="str">
            <v>هانيه</v>
          </cell>
          <cell r="AJ45" t="str">
            <v>ميرجاني</v>
          </cell>
          <cell r="AK45" t="str">
            <v>-</v>
          </cell>
          <cell r="AL45" t="str">
            <v>-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/>
          </cell>
          <cell r="AR45">
            <v>401805664</v>
          </cell>
          <cell r="AS45" t="str">
            <v/>
          </cell>
        </row>
        <row r="46">
          <cell r="D46">
            <v>401810692</v>
          </cell>
          <cell r="E46" t="str">
            <v>بني عبدالشيخ فهيمه</v>
          </cell>
          <cell r="U46">
            <v>401809365</v>
          </cell>
          <cell r="V46" t="str">
            <v>صبا</v>
          </cell>
          <cell r="W46" t="str">
            <v>ده بزرگي</v>
          </cell>
          <cell r="X46" t="str">
            <v>-</v>
          </cell>
          <cell r="AH46">
            <v>401809494</v>
          </cell>
          <cell r="AI46" t="str">
            <v>شروين دخت</v>
          </cell>
          <cell r="AJ46" t="str">
            <v>نيکنام</v>
          </cell>
          <cell r="AK46" t="str">
            <v>-</v>
          </cell>
          <cell r="AL46">
            <v>80</v>
          </cell>
          <cell r="AM46">
            <v>100</v>
          </cell>
          <cell r="AN46" t="str">
            <v>-</v>
          </cell>
          <cell r="AO46" t="str">
            <v>-</v>
          </cell>
          <cell r="AP46">
            <v>180</v>
          </cell>
          <cell r="AQ46">
            <v>0.9</v>
          </cell>
          <cell r="AR46">
            <v>401809494</v>
          </cell>
          <cell r="AS46" t="str">
            <v/>
          </cell>
        </row>
        <row r="47">
          <cell r="D47">
            <v>401810651</v>
          </cell>
          <cell r="E47" t="str">
            <v>بهادرزائي زهرا</v>
          </cell>
          <cell r="U47">
            <v>401808490</v>
          </cell>
          <cell r="V47" t="str">
            <v>فرشته</v>
          </cell>
          <cell r="W47" t="str">
            <v>رزمي</v>
          </cell>
          <cell r="X47" t="str">
            <v>-</v>
          </cell>
          <cell r="AH47">
            <v>401806571</v>
          </cell>
          <cell r="AI47" t="str">
            <v>عطيه</v>
          </cell>
          <cell r="AJ47" t="str">
            <v>يزدان جو</v>
          </cell>
          <cell r="AK47" t="str">
            <v>-</v>
          </cell>
          <cell r="AL47">
            <v>75</v>
          </cell>
          <cell r="AM47">
            <v>100</v>
          </cell>
          <cell r="AN47" t="str">
            <v>-</v>
          </cell>
          <cell r="AO47" t="str">
            <v>-</v>
          </cell>
          <cell r="AP47">
            <v>175</v>
          </cell>
          <cell r="AQ47">
            <v>0.8</v>
          </cell>
          <cell r="AR47">
            <v>401806571</v>
          </cell>
          <cell r="AS47" t="str">
            <v/>
          </cell>
        </row>
        <row r="48">
          <cell r="D48">
            <v>401805422</v>
          </cell>
          <cell r="E48" t="str">
            <v>بهاري نازيلا</v>
          </cell>
          <cell r="U48">
            <v>401809180</v>
          </cell>
          <cell r="V48" t="str">
            <v>فاطمه</v>
          </cell>
          <cell r="W48" t="str">
            <v>زارع</v>
          </cell>
          <cell r="X48" t="str">
            <v>-</v>
          </cell>
          <cell r="AH48">
            <v>401810571</v>
          </cell>
          <cell r="AI48" t="str">
            <v>پري چهر</v>
          </cell>
          <cell r="AJ48" t="str">
            <v>کاظمي</v>
          </cell>
          <cell r="AK48" t="str">
            <v>-</v>
          </cell>
          <cell r="AL48" t="str">
            <v>-</v>
          </cell>
          <cell r="AM48" t="str">
            <v>-</v>
          </cell>
          <cell r="AN48" t="str">
            <v>-</v>
          </cell>
          <cell r="AO48" t="str">
            <v>-</v>
          </cell>
          <cell r="AP48" t="str">
            <v>-</v>
          </cell>
          <cell r="AQ48" t="str">
            <v/>
          </cell>
          <cell r="AR48">
            <v>401810571</v>
          </cell>
          <cell r="AS48" t="str">
            <v/>
          </cell>
        </row>
        <row r="49">
          <cell r="D49">
            <v>401805615</v>
          </cell>
          <cell r="E49" t="str">
            <v>بهبودي زهرا</v>
          </cell>
          <cell r="U49">
            <v>401805287</v>
          </cell>
          <cell r="V49" t="str">
            <v>حديث</v>
          </cell>
          <cell r="W49" t="str">
            <v>زارعي</v>
          </cell>
          <cell r="X49" t="str">
            <v>-</v>
          </cell>
          <cell r="AH49">
            <v>401811124</v>
          </cell>
          <cell r="AI49" t="str">
            <v>زهرا</v>
          </cell>
          <cell r="AJ49" t="str">
            <v>کراني</v>
          </cell>
          <cell r="AK49" t="str">
            <v>-</v>
          </cell>
          <cell r="AL49" t="str">
            <v>-</v>
          </cell>
          <cell r="AM49" t="str">
            <v>-</v>
          </cell>
          <cell r="AN49">
            <v>70</v>
          </cell>
          <cell r="AO49" t="str">
            <v>-</v>
          </cell>
          <cell r="AP49">
            <v>70</v>
          </cell>
          <cell r="AQ49">
            <v>0.3</v>
          </cell>
          <cell r="AR49">
            <v>401811124</v>
          </cell>
          <cell r="AS49" t="str">
            <v/>
          </cell>
        </row>
        <row r="50">
          <cell r="D50">
            <v>401809500</v>
          </cell>
          <cell r="E50" t="str">
            <v>بهزادي نژاد سارا</v>
          </cell>
          <cell r="U50">
            <v>401805270</v>
          </cell>
          <cell r="V50" t="str">
            <v>عاطفه</v>
          </cell>
          <cell r="W50" t="str">
            <v>زحمتکشان</v>
          </cell>
          <cell r="X50" t="str">
            <v>-</v>
          </cell>
          <cell r="AH50">
            <v>401805631</v>
          </cell>
          <cell r="AI50" t="str">
            <v>مهوش</v>
          </cell>
          <cell r="AJ50" t="str">
            <v>کسمايي مقدم</v>
          </cell>
          <cell r="AK50" t="str">
            <v>-</v>
          </cell>
          <cell r="AL50" t="str">
            <v>-</v>
          </cell>
          <cell r="AM50" t="str">
            <v>-</v>
          </cell>
          <cell r="AN50" t="str">
            <v>-</v>
          </cell>
          <cell r="AO50" t="str">
            <v>-</v>
          </cell>
          <cell r="AP50" t="str">
            <v>-</v>
          </cell>
          <cell r="AQ50" t="str">
            <v/>
          </cell>
          <cell r="AR50">
            <v>401805631</v>
          </cell>
          <cell r="AS50" t="str">
            <v/>
          </cell>
        </row>
        <row r="51">
          <cell r="D51">
            <v>401810668</v>
          </cell>
          <cell r="E51" t="str">
            <v>بهمن پور نجمه</v>
          </cell>
          <cell r="F51">
            <v>10</v>
          </cell>
          <cell r="U51">
            <v>401810153</v>
          </cell>
          <cell r="V51" t="str">
            <v>اسما</v>
          </cell>
          <cell r="W51" t="str">
            <v>زرين ملک</v>
          </cell>
          <cell r="X51" t="str">
            <v>-</v>
          </cell>
          <cell r="AH51">
            <v>401808080</v>
          </cell>
          <cell r="AI51" t="str">
            <v>فاطمه</v>
          </cell>
          <cell r="AJ51" t="str">
            <v>کشاورزمويدي</v>
          </cell>
          <cell r="AK51" t="str">
            <v>-</v>
          </cell>
          <cell r="AL51" t="str">
            <v>-</v>
          </cell>
          <cell r="AM51" t="str">
            <v>-</v>
          </cell>
          <cell r="AN51" t="str">
            <v>-</v>
          </cell>
          <cell r="AO51" t="str">
            <v>-</v>
          </cell>
          <cell r="AP51" t="str">
            <v>-</v>
          </cell>
          <cell r="AQ51" t="str">
            <v/>
          </cell>
          <cell r="AR51">
            <v>401808080</v>
          </cell>
          <cell r="AS51" t="str">
            <v/>
          </cell>
        </row>
        <row r="52">
          <cell r="D52">
            <v>401808642</v>
          </cell>
          <cell r="E52" t="str">
            <v>بهمن پور نگین</v>
          </cell>
          <cell r="U52">
            <v>401805527</v>
          </cell>
          <cell r="V52" t="str">
            <v>حديث</v>
          </cell>
          <cell r="W52" t="str">
            <v>شفيعي رونيزي</v>
          </cell>
          <cell r="X52" t="str">
            <v>-</v>
          </cell>
          <cell r="AH52" t="str">
            <v>کد شناسائی</v>
          </cell>
          <cell r="AI52" t="str">
            <v>نام</v>
          </cell>
          <cell r="AJ52" t="str">
            <v>نام خانوادگی</v>
          </cell>
          <cell r="AK52" t="str">
            <v>تکلیف: آزمون پایان ترم (حقیقی)</v>
          </cell>
          <cell r="AL52" t="str">
            <v>تکلیف: تکلیف با مهلت ارسال تا 11 آبان فقط بصورت فشرده RAR یا ZIP ارسال فقط در LMS (حقیقی)</v>
          </cell>
          <cell r="AM52" t="str">
            <v>تکلیف: تکلیف مربوط به تاریخ 15 آبان 1402 با مهلت تا 19آبان 1402 (حقیقی)</v>
          </cell>
          <cell r="AN52" t="str">
            <v>تکلیف: تکلیف کارگاه شاخص توده بدنی BMI با مهلت تا جمعه 17 آذر ساعت 23:59 (حقیقی)</v>
          </cell>
          <cell r="AO52" t="str">
            <v>تکلیف: تکلیف پیرسون و اسپیرمن با مهلت ارسال تا 24 آذر ساعت 23:59 (حقیقی)</v>
          </cell>
          <cell r="AP52" t="str">
            <v>جمع کل (حقیقی)</v>
          </cell>
          <cell r="AQ52">
            <v>1</v>
          </cell>
          <cell r="AR52" t="str">
            <v>کد شناسائی</v>
          </cell>
          <cell r="AS52" t="str">
            <v/>
          </cell>
        </row>
        <row r="53">
          <cell r="D53">
            <v>401808626</v>
          </cell>
          <cell r="E53" t="str">
            <v>بهمن پوري گله زن الناز</v>
          </cell>
          <cell r="U53">
            <v>401809420</v>
          </cell>
          <cell r="V53" t="str">
            <v>مهدي</v>
          </cell>
          <cell r="W53" t="str">
            <v>صيدي عقيل ابادي</v>
          </cell>
          <cell r="X53" t="str">
            <v>-</v>
          </cell>
          <cell r="AH53">
            <v>401806836</v>
          </cell>
          <cell r="AI53" t="str">
            <v>Mahshid</v>
          </cell>
          <cell r="AJ53" t="str">
            <v>Barzegar</v>
          </cell>
          <cell r="AK53" t="str">
            <v>-</v>
          </cell>
          <cell r="AL53">
            <v>80</v>
          </cell>
          <cell r="AM53">
            <v>100</v>
          </cell>
          <cell r="AN53">
            <v>95</v>
          </cell>
          <cell r="AO53" t="str">
            <v>-</v>
          </cell>
          <cell r="AP53">
            <v>275</v>
          </cell>
          <cell r="AQ53">
            <v>1</v>
          </cell>
          <cell r="AR53" t="str">
            <v>GG</v>
          </cell>
          <cell r="AS53" t="str">
            <v>GG</v>
          </cell>
        </row>
        <row r="54">
          <cell r="D54">
            <v>401512034</v>
          </cell>
          <cell r="E54" t="str">
            <v>بهمني عسل</v>
          </cell>
          <cell r="U54">
            <v>401810313</v>
          </cell>
          <cell r="V54" t="str">
            <v>رضوان</v>
          </cell>
          <cell r="W54" t="str">
            <v>عمادي</v>
          </cell>
          <cell r="X54" t="str">
            <v>-</v>
          </cell>
          <cell r="AH54">
            <v>401809445</v>
          </cell>
          <cell r="AI54" t="str">
            <v>Parisa</v>
          </cell>
          <cell r="AJ54" t="str">
            <v>Falamarzi</v>
          </cell>
          <cell r="AK54" t="str">
            <v>-</v>
          </cell>
          <cell r="AL54">
            <v>95</v>
          </cell>
          <cell r="AM54" t="str">
            <v>-</v>
          </cell>
          <cell r="AN54" t="str">
            <v>-</v>
          </cell>
          <cell r="AO54" t="str">
            <v>-</v>
          </cell>
          <cell r="AP54">
            <v>95</v>
          </cell>
          <cell r="AQ54">
            <v>0.3</v>
          </cell>
          <cell r="AR54">
            <v>401809445</v>
          </cell>
          <cell r="AS54" t="str">
            <v/>
          </cell>
        </row>
        <row r="55">
          <cell r="D55">
            <v>401810555</v>
          </cell>
          <cell r="E55" t="str">
            <v>بهمني هانيه</v>
          </cell>
          <cell r="F55">
            <v>10</v>
          </cell>
          <cell r="U55">
            <v>401810442</v>
          </cell>
          <cell r="V55" t="str">
            <v>راهله</v>
          </cell>
          <cell r="W55" t="str">
            <v>فرخي</v>
          </cell>
          <cell r="X55" t="str">
            <v>-</v>
          </cell>
          <cell r="AH55">
            <v>401810024</v>
          </cell>
          <cell r="AI55" t="str">
            <v>ايدا</v>
          </cell>
          <cell r="AJ55" t="str">
            <v>ازادي</v>
          </cell>
          <cell r="AK55" t="str">
            <v>-</v>
          </cell>
          <cell r="AL55" t="str">
            <v>-</v>
          </cell>
          <cell r="AM55" t="str">
            <v>-</v>
          </cell>
          <cell r="AN55" t="str">
            <v>-</v>
          </cell>
          <cell r="AO55" t="str">
            <v>-</v>
          </cell>
          <cell r="AP55" t="str">
            <v>-</v>
          </cell>
          <cell r="AQ55" t="str">
            <v/>
          </cell>
          <cell r="AR55">
            <v>401810024</v>
          </cell>
          <cell r="AS55" t="str">
            <v/>
          </cell>
        </row>
        <row r="56">
          <cell r="D56">
            <v>401809951</v>
          </cell>
          <cell r="E56" t="str">
            <v>پاسالاري ساناز</v>
          </cell>
          <cell r="U56">
            <v>401810008</v>
          </cell>
          <cell r="V56" t="str">
            <v>مليکا</v>
          </cell>
          <cell r="W56" t="str">
            <v>فرهادي پور</v>
          </cell>
          <cell r="X56" t="str">
            <v>-</v>
          </cell>
          <cell r="AH56">
            <v>401805422</v>
          </cell>
          <cell r="AI56" t="str">
            <v>نازيلا</v>
          </cell>
          <cell r="AJ56" t="str">
            <v>بهاري</v>
          </cell>
          <cell r="AK56" t="str">
            <v>-</v>
          </cell>
          <cell r="AL56">
            <v>75</v>
          </cell>
          <cell r="AM56" t="str">
            <v>-</v>
          </cell>
          <cell r="AN56" t="str">
            <v>-</v>
          </cell>
          <cell r="AO56" t="str">
            <v>-</v>
          </cell>
          <cell r="AP56">
            <v>75</v>
          </cell>
          <cell r="AQ56">
            <v>0.3</v>
          </cell>
          <cell r="AR56">
            <v>401805422</v>
          </cell>
          <cell r="AS56" t="str">
            <v/>
          </cell>
        </row>
        <row r="57">
          <cell r="D57">
            <v>401512067</v>
          </cell>
          <cell r="E57" t="str">
            <v>پاک پرور حديث</v>
          </cell>
          <cell r="U57">
            <v>401811198</v>
          </cell>
          <cell r="V57" t="str">
            <v>نگار</v>
          </cell>
          <cell r="W57" t="str">
            <v>قاسمي شبانکاره</v>
          </cell>
          <cell r="X57" t="str">
            <v>-</v>
          </cell>
          <cell r="AH57">
            <v>401805785</v>
          </cell>
          <cell r="AI57" t="str">
            <v>زهرا</v>
          </cell>
          <cell r="AJ57" t="str">
            <v>تديني</v>
          </cell>
          <cell r="AK57" t="str">
            <v>-</v>
          </cell>
          <cell r="AL57" t="str">
            <v>-</v>
          </cell>
          <cell r="AM57" t="str">
            <v>-</v>
          </cell>
          <cell r="AN57" t="str">
            <v>-</v>
          </cell>
          <cell r="AO57" t="str">
            <v>-</v>
          </cell>
          <cell r="AP57" t="str">
            <v>-</v>
          </cell>
          <cell r="AQ57" t="str">
            <v/>
          </cell>
          <cell r="AR57">
            <v>401805785</v>
          </cell>
          <cell r="AS57" t="str">
            <v/>
          </cell>
        </row>
        <row r="58">
          <cell r="D58">
            <v>401809404</v>
          </cell>
          <cell r="E58" t="str">
            <v>پاليزي درنا</v>
          </cell>
          <cell r="U58">
            <v>401810803</v>
          </cell>
          <cell r="V58" t="str">
            <v>عاطفه</v>
          </cell>
          <cell r="W58" t="str">
            <v>قبادپور</v>
          </cell>
          <cell r="X58" t="str">
            <v>-</v>
          </cell>
          <cell r="AH58">
            <v>401805865</v>
          </cell>
          <cell r="AI58" t="str">
            <v>فاطمه</v>
          </cell>
          <cell r="AJ58" t="str">
            <v>جعفريان</v>
          </cell>
          <cell r="AK58" t="str">
            <v>-</v>
          </cell>
          <cell r="AL58" t="str">
            <v>-</v>
          </cell>
          <cell r="AM58" t="str">
            <v>-</v>
          </cell>
          <cell r="AN58" t="str">
            <v>-</v>
          </cell>
          <cell r="AO58">
            <v>90</v>
          </cell>
          <cell r="AP58">
            <v>90</v>
          </cell>
          <cell r="AQ58">
            <v>0.3</v>
          </cell>
          <cell r="AR58">
            <v>401805865</v>
          </cell>
          <cell r="AS58" t="str">
            <v/>
          </cell>
        </row>
        <row r="59">
          <cell r="D59">
            <v>401810346</v>
          </cell>
          <cell r="E59" t="str">
            <v>پرما رعنا</v>
          </cell>
          <cell r="U59">
            <v>401810225</v>
          </cell>
          <cell r="V59" t="str">
            <v>لعيا</v>
          </cell>
          <cell r="W59" t="str">
            <v>لطفي</v>
          </cell>
          <cell r="X59" t="str">
            <v>-</v>
          </cell>
          <cell r="AH59">
            <v>401805430</v>
          </cell>
          <cell r="AI59" t="str">
            <v>زهرا</v>
          </cell>
          <cell r="AJ59" t="str">
            <v>جمال الديني</v>
          </cell>
          <cell r="AK59" t="str">
            <v>-</v>
          </cell>
          <cell r="AL59">
            <v>90</v>
          </cell>
          <cell r="AM59" t="str">
            <v>-</v>
          </cell>
          <cell r="AN59">
            <v>95</v>
          </cell>
          <cell r="AO59" t="str">
            <v>-</v>
          </cell>
          <cell r="AP59">
            <v>185</v>
          </cell>
          <cell r="AQ59">
            <v>0.9</v>
          </cell>
          <cell r="AR59">
            <v>401805430</v>
          </cell>
          <cell r="AS59" t="str">
            <v/>
          </cell>
        </row>
        <row r="60">
          <cell r="D60">
            <v>401810073</v>
          </cell>
          <cell r="E60" t="str">
            <v>پورهمتي فراشبندي ريحانه</v>
          </cell>
          <cell r="U60">
            <v>401810707</v>
          </cell>
          <cell r="V60" t="str">
            <v>مريم</v>
          </cell>
          <cell r="W60" t="str">
            <v>محترم قلاتي</v>
          </cell>
          <cell r="X60" t="str">
            <v>-</v>
          </cell>
          <cell r="AH60">
            <v>401809478</v>
          </cell>
          <cell r="AI60" t="str">
            <v>عرفان</v>
          </cell>
          <cell r="AJ60" t="str">
            <v>رستمي</v>
          </cell>
          <cell r="AK60" t="str">
            <v>-</v>
          </cell>
          <cell r="AL60" t="str">
            <v>-</v>
          </cell>
          <cell r="AM60" t="str">
            <v>-</v>
          </cell>
          <cell r="AN60" t="str">
            <v>-</v>
          </cell>
          <cell r="AO60" t="str">
            <v>-</v>
          </cell>
          <cell r="AP60" t="str">
            <v>-</v>
          </cell>
          <cell r="AQ60" t="str">
            <v/>
          </cell>
          <cell r="AR60" t="str">
            <v>GG</v>
          </cell>
          <cell r="AS60" t="str">
            <v>GG</v>
          </cell>
        </row>
        <row r="61">
          <cell r="D61">
            <v>401809164</v>
          </cell>
          <cell r="E61" t="str">
            <v>پولاديان دمرچماقلو مليکا</v>
          </cell>
          <cell r="U61">
            <v>401808948</v>
          </cell>
          <cell r="V61" t="str">
            <v>غزاله</v>
          </cell>
          <cell r="W61" t="str">
            <v>مرزبان</v>
          </cell>
          <cell r="X61" t="str">
            <v>-</v>
          </cell>
          <cell r="AH61">
            <v>401806932</v>
          </cell>
          <cell r="AI61" t="str">
            <v>نرگس</v>
          </cell>
          <cell r="AJ61" t="str">
            <v>رستمي</v>
          </cell>
          <cell r="AK61" t="str">
            <v>-</v>
          </cell>
          <cell r="AL61" t="str">
            <v>-</v>
          </cell>
          <cell r="AM61" t="str">
            <v>-</v>
          </cell>
          <cell r="AN61" t="str">
            <v>-</v>
          </cell>
          <cell r="AO61" t="str">
            <v>-</v>
          </cell>
          <cell r="AP61" t="str">
            <v>-</v>
          </cell>
          <cell r="AQ61" t="str">
            <v/>
          </cell>
          <cell r="AR61">
            <v>401806932</v>
          </cell>
          <cell r="AS61" t="str">
            <v/>
          </cell>
        </row>
        <row r="62">
          <cell r="D62">
            <v>401809412</v>
          </cell>
          <cell r="E62" t="str">
            <v>تابع بردبار بهار</v>
          </cell>
          <cell r="U62">
            <v>401805703</v>
          </cell>
          <cell r="V62" t="str">
            <v>سيد اميرحسين</v>
          </cell>
          <cell r="W62" t="str">
            <v>موسوي</v>
          </cell>
          <cell r="X62" t="str">
            <v>-</v>
          </cell>
          <cell r="AH62">
            <v>401810112</v>
          </cell>
          <cell r="AI62" t="str">
            <v>سيده فاطمه</v>
          </cell>
          <cell r="AJ62" t="str">
            <v>رضائي</v>
          </cell>
          <cell r="AK62" t="str">
            <v>-</v>
          </cell>
          <cell r="AL62" t="str">
            <v>-</v>
          </cell>
          <cell r="AM62">
            <v>100</v>
          </cell>
          <cell r="AN62" t="str">
            <v>-</v>
          </cell>
          <cell r="AO62" t="str">
            <v>-</v>
          </cell>
          <cell r="AP62">
            <v>100</v>
          </cell>
          <cell r="AQ62">
            <v>0.5</v>
          </cell>
          <cell r="AR62">
            <v>401810112</v>
          </cell>
          <cell r="AS62" t="str">
            <v/>
          </cell>
        </row>
        <row r="63">
          <cell r="D63">
            <v>401806748</v>
          </cell>
          <cell r="E63" t="str">
            <v>تدين زهرا</v>
          </cell>
          <cell r="F63">
            <v>9</v>
          </cell>
          <cell r="U63">
            <v>401512067</v>
          </cell>
          <cell r="V63" t="str">
            <v>حديث</v>
          </cell>
          <cell r="W63" t="str">
            <v>پاک پرور</v>
          </cell>
          <cell r="X63" t="str">
            <v>-</v>
          </cell>
          <cell r="AH63">
            <v>401805937</v>
          </cell>
          <cell r="AI63" t="str">
            <v>مريم</v>
          </cell>
          <cell r="AJ63" t="str">
            <v>زارع</v>
          </cell>
          <cell r="AK63" t="str">
            <v>-</v>
          </cell>
          <cell r="AL63">
            <v>85</v>
          </cell>
          <cell r="AM63">
            <v>100</v>
          </cell>
          <cell r="AN63">
            <v>95</v>
          </cell>
          <cell r="AO63">
            <v>90</v>
          </cell>
          <cell r="AP63">
            <v>370</v>
          </cell>
          <cell r="AQ63">
            <v>1</v>
          </cell>
          <cell r="AR63" t="str">
            <v>GG</v>
          </cell>
          <cell r="AS63" t="str">
            <v>GG</v>
          </cell>
        </row>
        <row r="64">
          <cell r="D64">
            <v>401805785</v>
          </cell>
          <cell r="E64" t="str">
            <v>تديني زهرا</v>
          </cell>
          <cell r="U64">
            <v>401810073</v>
          </cell>
          <cell r="V64" t="str">
            <v>ريحانه</v>
          </cell>
          <cell r="W64" t="str">
            <v>پورهمتي فراشبندي</v>
          </cell>
          <cell r="X64" t="str">
            <v>-</v>
          </cell>
          <cell r="AH64">
            <v>401805125</v>
          </cell>
          <cell r="AI64" t="str">
            <v>مريم</v>
          </cell>
          <cell r="AJ64" t="str">
            <v>زارع مويدي</v>
          </cell>
          <cell r="AK64" t="str">
            <v>-</v>
          </cell>
          <cell r="AL64">
            <v>90</v>
          </cell>
          <cell r="AM64">
            <v>100</v>
          </cell>
          <cell r="AN64">
            <v>100</v>
          </cell>
          <cell r="AO64" t="str">
            <v>-</v>
          </cell>
          <cell r="AP64">
            <v>290</v>
          </cell>
          <cell r="AQ64">
            <v>1</v>
          </cell>
          <cell r="AR64">
            <v>401805125</v>
          </cell>
          <cell r="AS64" t="str">
            <v/>
          </cell>
        </row>
        <row r="65">
          <cell r="D65">
            <v>401809525</v>
          </cell>
          <cell r="E65" t="str">
            <v>تقي زادگان بهداد</v>
          </cell>
          <cell r="U65">
            <v>401810571</v>
          </cell>
          <cell r="V65" t="str">
            <v>پري چهر</v>
          </cell>
          <cell r="W65" t="str">
            <v>کاظمي</v>
          </cell>
          <cell r="X65" t="str">
            <v>-</v>
          </cell>
          <cell r="AH65">
            <v>401806844</v>
          </cell>
          <cell r="AI65" t="str">
            <v>حديث</v>
          </cell>
          <cell r="AJ65" t="str">
            <v>شاهمرادي</v>
          </cell>
          <cell r="AK65" t="str">
            <v>-</v>
          </cell>
          <cell r="AL65">
            <v>80</v>
          </cell>
          <cell r="AM65" t="str">
            <v>-</v>
          </cell>
          <cell r="AN65" t="str">
            <v>-</v>
          </cell>
          <cell r="AO65" t="str">
            <v>-</v>
          </cell>
          <cell r="AP65">
            <v>80</v>
          </cell>
          <cell r="AQ65">
            <v>0.3</v>
          </cell>
          <cell r="AR65">
            <v>401806844</v>
          </cell>
          <cell r="AS65" t="str">
            <v/>
          </cell>
        </row>
        <row r="66">
          <cell r="D66">
            <v>401805865</v>
          </cell>
          <cell r="E66" t="str">
            <v>جعفريان فاطمه</v>
          </cell>
          <cell r="U66">
            <v>401808080</v>
          </cell>
          <cell r="V66" t="str">
            <v>فاطمه</v>
          </cell>
          <cell r="W66" t="str">
            <v>کشاورزمويدي</v>
          </cell>
          <cell r="X66" t="str">
            <v>-</v>
          </cell>
          <cell r="AH66">
            <v>401810442</v>
          </cell>
          <cell r="AI66" t="str">
            <v>راهله</v>
          </cell>
          <cell r="AJ66" t="str">
            <v>فرخي</v>
          </cell>
          <cell r="AK66" t="str">
            <v>-</v>
          </cell>
          <cell r="AL66" t="str">
            <v>-</v>
          </cell>
          <cell r="AM66" t="str">
            <v>-</v>
          </cell>
          <cell r="AN66" t="str">
            <v>-</v>
          </cell>
          <cell r="AO66" t="str">
            <v>-</v>
          </cell>
          <cell r="AP66" t="str">
            <v>-</v>
          </cell>
          <cell r="AQ66" t="str">
            <v/>
          </cell>
          <cell r="AR66">
            <v>401810442</v>
          </cell>
          <cell r="AS66" t="str">
            <v/>
          </cell>
        </row>
        <row r="67">
          <cell r="D67">
            <v>401805430</v>
          </cell>
          <cell r="E67" t="str">
            <v>جمال الديني زهرا</v>
          </cell>
          <cell r="U67">
            <v>401806555</v>
          </cell>
          <cell r="V67" t="str">
            <v>مريم</v>
          </cell>
          <cell r="W67" t="str">
            <v>گل بخش زاده</v>
          </cell>
          <cell r="X67" t="str">
            <v>-</v>
          </cell>
          <cell r="AH67">
            <v>401806635</v>
          </cell>
          <cell r="AI67" t="str">
            <v>گلنوش</v>
          </cell>
          <cell r="AJ67" t="str">
            <v>ماهوري</v>
          </cell>
          <cell r="AK67" t="str">
            <v>-</v>
          </cell>
          <cell r="AL67">
            <v>98</v>
          </cell>
          <cell r="AM67">
            <v>100</v>
          </cell>
          <cell r="AN67">
            <v>95</v>
          </cell>
          <cell r="AO67">
            <v>90</v>
          </cell>
          <cell r="AP67">
            <v>383</v>
          </cell>
          <cell r="AQ67">
            <v>1</v>
          </cell>
          <cell r="AR67" t="str">
            <v>GG</v>
          </cell>
          <cell r="AS67" t="str">
            <v>GG</v>
          </cell>
        </row>
        <row r="68">
          <cell r="D68">
            <v>401811181</v>
          </cell>
          <cell r="E68" t="str">
            <v>جمالي فاطمه</v>
          </cell>
          <cell r="U68">
            <v>401805535</v>
          </cell>
          <cell r="V68" t="str">
            <v>حديث</v>
          </cell>
          <cell r="W68" t="str">
            <v>گودرزي</v>
          </cell>
          <cell r="X68" t="str">
            <v>-</v>
          </cell>
          <cell r="AH68">
            <v>401810506</v>
          </cell>
          <cell r="AI68" t="str">
            <v>زينب</v>
          </cell>
          <cell r="AJ68" t="str">
            <v>مختاري</v>
          </cell>
          <cell r="AK68" t="str">
            <v>-</v>
          </cell>
          <cell r="AL68">
            <v>95</v>
          </cell>
          <cell r="AM68">
            <v>100</v>
          </cell>
          <cell r="AN68">
            <v>100</v>
          </cell>
          <cell r="AO68">
            <v>90</v>
          </cell>
          <cell r="AP68">
            <v>385</v>
          </cell>
          <cell r="AQ68">
            <v>1</v>
          </cell>
          <cell r="AR68">
            <v>401810506</v>
          </cell>
          <cell r="AS68" t="str">
            <v/>
          </cell>
        </row>
        <row r="69">
          <cell r="D69">
            <v>401805012</v>
          </cell>
          <cell r="E69" t="str">
            <v>جمشيدي فاطمه</v>
          </cell>
          <cell r="U69" t="str">
            <v>کد شناسائی</v>
          </cell>
          <cell r="V69" t="str">
            <v>نام</v>
          </cell>
          <cell r="W69" t="str">
            <v>نام خانوادگی</v>
          </cell>
          <cell r="X69" t="str">
            <v>تکلیف: آزمون پایان ترم (حقیقی)</v>
          </cell>
          <cell r="AH69">
            <v>401806627</v>
          </cell>
          <cell r="AI69" t="str">
            <v>فاطمه</v>
          </cell>
          <cell r="AJ69" t="str">
            <v>مظفري</v>
          </cell>
          <cell r="AK69" t="str">
            <v>-</v>
          </cell>
          <cell r="AL69">
            <v>75</v>
          </cell>
          <cell r="AM69">
            <v>100</v>
          </cell>
          <cell r="AN69">
            <v>95</v>
          </cell>
          <cell r="AO69">
            <v>90</v>
          </cell>
          <cell r="AP69">
            <v>360</v>
          </cell>
          <cell r="AQ69">
            <v>1</v>
          </cell>
          <cell r="AR69" t="str">
            <v>GG</v>
          </cell>
          <cell r="AS69" t="str">
            <v>GG</v>
          </cell>
        </row>
        <row r="70">
          <cell r="D70">
            <v>401811003</v>
          </cell>
          <cell r="E70" t="str">
            <v>جمشيدي فاطمه</v>
          </cell>
          <cell r="U70">
            <v>401808876</v>
          </cell>
          <cell r="V70" t="str">
            <v>شيوا</v>
          </cell>
          <cell r="W70" t="str">
            <v>ابراهيمي</v>
          </cell>
          <cell r="X70" t="str">
            <v>-</v>
          </cell>
          <cell r="AH70">
            <v>401806506</v>
          </cell>
          <cell r="AI70" t="str">
            <v>مهرنوش</v>
          </cell>
          <cell r="AJ70" t="str">
            <v>نظري</v>
          </cell>
          <cell r="AK70" t="str">
            <v>-</v>
          </cell>
          <cell r="AL70">
            <v>90</v>
          </cell>
          <cell r="AM70" t="str">
            <v>-</v>
          </cell>
          <cell r="AN70">
            <v>100</v>
          </cell>
          <cell r="AO70" t="str">
            <v>-</v>
          </cell>
          <cell r="AP70">
            <v>190</v>
          </cell>
          <cell r="AQ70">
            <v>1</v>
          </cell>
          <cell r="AR70">
            <v>401806506</v>
          </cell>
          <cell r="AS70" t="str">
            <v/>
          </cell>
        </row>
        <row r="71">
          <cell r="D71">
            <v>401802107</v>
          </cell>
          <cell r="E71" t="str">
            <v>جمشیدی زینب</v>
          </cell>
          <cell r="U71">
            <v>401810387</v>
          </cell>
          <cell r="V71" t="str">
            <v>سارا</v>
          </cell>
          <cell r="W71" t="str">
            <v>اسماعيل زاده</v>
          </cell>
          <cell r="X71" t="str">
            <v>-</v>
          </cell>
          <cell r="AH71">
            <v>401810073</v>
          </cell>
          <cell r="AI71" t="str">
            <v>ريحانه</v>
          </cell>
          <cell r="AJ71" t="str">
            <v>پورهمتي فراشبندي</v>
          </cell>
          <cell r="AK71" t="str">
            <v>-</v>
          </cell>
          <cell r="AL71">
            <v>97</v>
          </cell>
          <cell r="AM71">
            <v>95</v>
          </cell>
          <cell r="AN71">
            <v>100</v>
          </cell>
          <cell r="AO71">
            <v>90</v>
          </cell>
          <cell r="AP71">
            <v>382</v>
          </cell>
          <cell r="AQ71">
            <v>1</v>
          </cell>
          <cell r="AR71">
            <v>401810073</v>
          </cell>
          <cell r="AS71" t="str">
            <v/>
          </cell>
        </row>
        <row r="72">
          <cell r="D72">
            <v>401805607</v>
          </cell>
          <cell r="E72" t="str">
            <v>جوانمردي شيراز زهرا</v>
          </cell>
          <cell r="U72">
            <v>401810651</v>
          </cell>
          <cell r="V72" t="str">
            <v>زهرا</v>
          </cell>
          <cell r="W72" t="str">
            <v>بهادرزائي</v>
          </cell>
          <cell r="X72" t="str">
            <v>-</v>
          </cell>
          <cell r="AH72">
            <v>401809164</v>
          </cell>
          <cell r="AI72" t="str">
            <v>مليکا</v>
          </cell>
          <cell r="AJ72" t="str">
            <v>پولاديان</v>
          </cell>
          <cell r="AK72" t="str">
            <v>-</v>
          </cell>
          <cell r="AL72">
            <v>10</v>
          </cell>
          <cell r="AM72">
            <v>100</v>
          </cell>
          <cell r="AN72" t="str">
            <v>-</v>
          </cell>
          <cell r="AO72" t="str">
            <v>-</v>
          </cell>
          <cell r="AP72">
            <v>110</v>
          </cell>
          <cell r="AQ72">
            <v>0.5</v>
          </cell>
          <cell r="AR72">
            <v>401809164</v>
          </cell>
          <cell r="AS72" t="str">
            <v/>
          </cell>
        </row>
        <row r="73">
          <cell r="D73">
            <v>401809726</v>
          </cell>
          <cell r="E73" t="str">
            <v>جوکار عاطفه</v>
          </cell>
          <cell r="U73">
            <v>401805615</v>
          </cell>
          <cell r="V73" t="str">
            <v>زهرا</v>
          </cell>
          <cell r="W73" t="str">
            <v>بهبودي</v>
          </cell>
          <cell r="X73" t="str">
            <v>-</v>
          </cell>
          <cell r="AH73">
            <v>401810233</v>
          </cell>
          <cell r="AI73" t="str">
            <v>فاطمه</v>
          </cell>
          <cell r="AJ73" t="str">
            <v>کامياب</v>
          </cell>
          <cell r="AK73" t="str">
            <v>-</v>
          </cell>
          <cell r="AL73">
            <v>75</v>
          </cell>
          <cell r="AM73" t="str">
            <v>-</v>
          </cell>
          <cell r="AN73">
            <v>100</v>
          </cell>
          <cell r="AO73">
            <v>85</v>
          </cell>
          <cell r="AP73">
            <v>260</v>
          </cell>
          <cell r="AQ73">
            <v>1</v>
          </cell>
          <cell r="AR73">
            <v>401810233</v>
          </cell>
          <cell r="AS73" t="str">
            <v/>
          </cell>
        </row>
        <row r="74">
          <cell r="D74">
            <v>401810354</v>
          </cell>
          <cell r="E74" t="str">
            <v>حاتميان فاطمه</v>
          </cell>
          <cell r="U74">
            <v>401809500</v>
          </cell>
          <cell r="V74" t="str">
            <v>سارا</v>
          </cell>
          <cell r="W74" t="str">
            <v>بهزادي نژاد</v>
          </cell>
          <cell r="X74" t="str">
            <v>-</v>
          </cell>
          <cell r="AH74">
            <v>401808595</v>
          </cell>
          <cell r="AI74" t="str">
            <v>شادي</v>
          </cell>
          <cell r="AJ74" t="str">
            <v>کبيري</v>
          </cell>
          <cell r="AK74" t="str">
            <v>-</v>
          </cell>
          <cell r="AL74" t="str">
            <v>-</v>
          </cell>
          <cell r="AM74" t="str">
            <v>-</v>
          </cell>
          <cell r="AN74" t="str">
            <v>-</v>
          </cell>
          <cell r="AO74" t="str">
            <v>-</v>
          </cell>
          <cell r="AP74" t="str">
            <v>-</v>
          </cell>
          <cell r="AQ74" t="str">
            <v/>
          </cell>
          <cell r="AR74" t="str">
            <v>GG</v>
          </cell>
          <cell r="AS74" t="str">
            <v>GG</v>
          </cell>
        </row>
        <row r="75">
          <cell r="D75">
            <v>401809896</v>
          </cell>
          <cell r="E75" t="str">
            <v>حسني نژادکريک سيده فائزه</v>
          </cell>
          <cell r="U75">
            <v>401512034</v>
          </cell>
          <cell r="V75" t="str">
            <v>عسل</v>
          </cell>
          <cell r="W75" t="str">
            <v>بهمني</v>
          </cell>
          <cell r="X75" t="str">
            <v>-</v>
          </cell>
          <cell r="AH75">
            <v>401809742</v>
          </cell>
          <cell r="AI75" t="str">
            <v>فاطمه</v>
          </cell>
          <cell r="AJ75" t="str">
            <v>کرمي کشکولي</v>
          </cell>
          <cell r="AK75" t="str">
            <v>-</v>
          </cell>
          <cell r="AL75">
            <v>80</v>
          </cell>
          <cell r="AM75" t="str">
            <v>-</v>
          </cell>
          <cell r="AN75" t="str">
            <v>-</v>
          </cell>
          <cell r="AO75" t="str">
            <v>-</v>
          </cell>
          <cell r="AP75">
            <v>80</v>
          </cell>
          <cell r="AQ75">
            <v>0.3</v>
          </cell>
          <cell r="AR75">
            <v>401809742</v>
          </cell>
          <cell r="AS75" t="str">
            <v/>
          </cell>
        </row>
        <row r="76">
          <cell r="D76">
            <v>401810057</v>
          </cell>
          <cell r="E76" t="str">
            <v>حسين پور ام البنين</v>
          </cell>
          <cell r="U76">
            <v>401805785</v>
          </cell>
          <cell r="V76" t="str">
            <v>زهرا</v>
          </cell>
          <cell r="W76" t="str">
            <v>تديني</v>
          </cell>
          <cell r="X76" t="str">
            <v>-</v>
          </cell>
          <cell r="AH76">
            <v>401808538</v>
          </cell>
          <cell r="AI76" t="str">
            <v>سپيده</v>
          </cell>
          <cell r="AJ76" t="str">
            <v>کمالي</v>
          </cell>
          <cell r="AK76" t="str">
            <v>-</v>
          </cell>
          <cell r="AL76">
            <v>80</v>
          </cell>
          <cell r="AM76">
            <v>95</v>
          </cell>
          <cell r="AN76" t="str">
            <v>-</v>
          </cell>
          <cell r="AO76" t="str">
            <v>-</v>
          </cell>
          <cell r="AP76">
            <v>175</v>
          </cell>
          <cell r="AQ76">
            <v>0.8</v>
          </cell>
          <cell r="AR76" t="str">
            <v>GG</v>
          </cell>
          <cell r="AS76" t="str">
            <v>GG</v>
          </cell>
        </row>
        <row r="77">
          <cell r="D77">
            <v>401805326</v>
          </cell>
          <cell r="E77" t="str">
            <v>حمزه ئيان گلنوش</v>
          </cell>
          <cell r="U77">
            <v>401805865</v>
          </cell>
          <cell r="V77" t="str">
            <v>فاطمه</v>
          </cell>
          <cell r="W77" t="str">
            <v>جعفريان</v>
          </cell>
          <cell r="X77" t="str">
            <v>-</v>
          </cell>
          <cell r="AH77" t="str">
            <v>کد شناسائی</v>
          </cell>
          <cell r="AI77" t="str">
            <v>نام</v>
          </cell>
          <cell r="AJ77" t="str">
            <v>نام خانوادگی</v>
          </cell>
          <cell r="AK77" t="str">
            <v>تکلیف: آزمون پایان ترم (حقیقی)</v>
          </cell>
          <cell r="AL77" t="str">
            <v>تکلیف: تکلیف با مهلت ارسال تا 11 آبان فقط بصورت فشرده RAR یا ZIP ارسال فقط در LMS (حقیقی)</v>
          </cell>
          <cell r="AM77" t="str">
            <v>تکلیف: تکلیف مربوط به تاریخ 15 آبان 1402 با مهلت تا 19آبان 1402 (حقیقی)</v>
          </cell>
          <cell r="AN77" t="str">
            <v>تکلیف: تکلیف کارگاه شاخص توده بدنی BMI با مهلت تا جمعه 17 آذر ساعت 23:59 (حقیقی)</v>
          </cell>
          <cell r="AO77" t="str">
            <v>تکلیف: تکلیف پیرسون و اسپیرمن با مهلت ارسال تا 24 آذر ساعت 23:59 (حقیقی)</v>
          </cell>
          <cell r="AP77" t="str">
            <v>جمع کل (حقیقی)</v>
          </cell>
          <cell r="AQ77">
            <v>1</v>
          </cell>
          <cell r="AR77" t="str">
            <v>کد شناسائی</v>
          </cell>
          <cell r="AS77" t="str">
            <v/>
          </cell>
        </row>
        <row r="78">
          <cell r="D78">
            <v>401808868</v>
          </cell>
          <cell r="E78" t="str">
            <v>حميدي مريم</v>
          </cell>
          <cell r="U78">
            <v>401805912</v>
          </cell>
          <cell r="V78" t="str">
            <v>فائزه</v>
          </cell>
          <cell r="W78" t="str">
            <v>خوبياري</v>
          </cell>
          <cell r="X78" t="str">
            <v>-</v>
          </cell>
          <cell r="AH78">
            <v>401811300</v>
          </cell>
          <cell r="AI78" t="str">
            <v>فاطيما</v>
          </cell>
          <cell r="AJ78" t="str">
            <v>انصاري جابري</v>
          </cell>
          <cell r="AK78" t="str">
            <v>-</v>
          </cell>
          <cell r="AL78" t="str">
            <v>-</v>
          </cell>
          <cell r="AM78" t="str">
            <v>-</v>
          </cell>
          <cell r="AN78" t="str">
            <v>-</v>
          </cell>
          <cell r="AO78" t="str">
            <v>-</v>
          </cell>
          <cell r="AP78" t="str">
            <v>-</v>
          </cell>
          <cell r="AQ78" t="str">
            <v/>
          </cell>
          <cell r="AR78" t="str">
            <v>GG</v>
          </cell>
          <cell r="AS78" t="str">
            <v>GG</v>
          </cell>
        </row>
        <row r="79">
          <cell r="D79">
            <v>401805141</v>
          </cell>
          <cell r="E79" t="str">
            <v>خاکسار مريم</v>
          </cell>
          <cell r="U79">
            <v>401806731</v>
          </cell>
          <cell r="V79" t="str">
            <v>مريم</v>
          </cell>
          <cell r="W79" t="str">
            <v>دسترنج</v>
          </cell>
          <cell r="X79" t="str">
            <v>-</v>
          </cell>
          <cell r="AH79">
            <v>401806596</v>
          </cell>
          <cell r="AI79" t="str">
            <v>نونا</v>
          </cell>
          <cell r="AJ79" t="str">
            <v>ايلامي</v>
          </cell>
          <cell r="AK79" t="str">
            <v>-</v>
          </cell>
          <cell r="AL79">
            <v>92</v>
          </cell>
          <cell r="AM79" t="str">
            <v>-</v>
          </cell>
          <cell r="AN79" t="str">
            <v>-</v>
          </cell>
          <cell r="AO79">
            <v>90</v>
          </cell>
          <cell r="AP79">
            <v>182</v>
          </cell>
          <cell r="AQ79">
            <v>0.9</v>
          </cell>
          <cell r="AR79" t="str">
            <v>GG</v>
          </cell>
          <cell r="AS79" t="str">
            <v>GG</v>
          </cell>
        </row>
        <row r="80">
          <cell r="D80">
            <v>401806957</v>
          </cell>
          <cell r="E80" t="str">
            <v>خالقي نرجس</v>
          </cell>
          <cell r="U80">
            <v>401805414</v>
          </cell>
          <cell r="V80" t="str">
            <v>حديث</v>
          </cell>
          <cell r="W80" t="str">
            <v>رمضان پور</v>
          </cell>
          <cell r="X80" t="str">
            <v>-</v>
          </cell>
          <cell r="AH80">
            <v>401810555</v>
          </cell>
          <cell r="AI80" t="str">
            <v>هانيه</v>
          </cell>
          <cell r="AJ80" t="str">
            <v>بهمني</v>
          </cell>
          <cell r="AK80" t="str">
            <v>-</v>
          </cell>
          <cell r="AL80">
            <v>95</v>
          </cell>
          <cell r="AM80">
            <v>95</v>
          </cell>
          <cell r="AN80">
            <v>95</v>
          </cell>
          <cell r="AO80">
            <v>100</v>
          </cell>
          <cell r="AP80">
            <v>385</v>
          </cell>
          <cell r="AQ80">
            <v>1</v>
          </cell>
          <cell r="AR80" t="str">
            <v>GG</v>
          </cell>
          <cell r="AS80" t="str">
            <v>GG</v>
          </cell>
        </row>
        <row r="81">
          <cell r="D81">
            <v>401805986</v>
          </cell>
          <cell r="E81" t="str">
            <v>خرم زينب</v>
          </cell>
          <cell r="U81">
            <v>401805125</v>
          </cell>
          <cell r="V81" t="str">
            <v>مريم</v>
          </cell>
          <cell r="W81" t="str">
            <v>زارع مويدي</v>
          </cell>
          <cell r="X81" t="str">
            <v>-</v>
          </cell>
          <cell r="AH81">
            <v>401809726</v>
          </cell>
          <cell r="AI81" t="str">
            <v>عاطفه</v>
          </cell>
          <cell r="AJ81" t="str">
            <v>جوکار</v>
          </cell>
          <cell r="AK81" t="str">
            <v>-</v>
          </cell>
          <cell r="AL81">
            <v>85</v>
          </cell>
          <cell r="AM81" t="str">
            <v>-</v>
          </cell>
          <cell r="AN81">
            <v>100</v>
          </cell>
          <cell r="AO81" t="str">
            <v>-</v>
          </cell>
          <cell r="AP81">
            <v>185</v>
          </cell>
          <cell r="AQ81">
            <v>0.9</v>
          </cell>
          <cell r="AR81" t="str">
            <v>GG</v>
          </cell>
          <cell r="AS81" t="str">
            <v>GG</v>
          </cell>
        </row>
        <row r="82">
          <cell r="D82">
            <v>401805680</v>
          </cell>
          <cell r="E82" t="str">
            <v>خسرواني مريم</v>
          </cell>
          <cell r="U82">
            <v>401809373</v>
          </cell>
          <cell r="V82" t="str">
            <v>محمدمهدي</v>
          </cell>
          <cell r="W82" t="str">
            <v>زراعت پيشه</v>
          </cell>
          <cell r="X82" t="str">
            <v>-</v>
          </cell>
          <cell r="AH82">
            <v>401809902</v>
          </cell>
          <cell r="AI82" t="str">
            <v>فاطمه</v>
          </cell>
          <cell r="AJ82" t="str">
            <v>زارع</v>
          </cell>
          <cell r="AK82" t="str">
            <v>-</v>
          </cell>
          <cell r="AL82">
            <v>60</v>
          </cell>
          <cell r="AM82">
            <v>100</v>
          </cell>
          <cell r="AN82" t="str">
            <v>-</v>
          </cell>
          <cell r="AO82">
            <v>85</v>
          </cell>
          <cell r="AP82">
            <v>245</v>
          </cell>
          <cell r="AQ82">
            <v>1</v>
          </cell>
          <cell r="AR82" t="str">
            <v>GG</v>
          </cell>
          <cell r="AS82" t="str">
            <v>GG</v>
          </cell>
        </row>
        <row r="83">
          <cell r="D83">
            <v>401805912</v>
          </cell>
          <cell r="E83" t="str">
            <v>خوبياري فائزه</v>
          </cell>
          <cell r="U83">
            <v>401809051</v>
          </cell>
          <cell r="V83" t="str">
            <v>ريحانه</v>
          </cell>
          <cell r="W83" t="str">
            <v>سرحدي</v>
          </cell>
          <cell r="X83" t="str">
            <v>-</v>
          </cell>
          <cell r="AH83">
            <v>401811286</v>
          </cell>
          <cell r="AI83" t="str">
            <v>مريم</v>
          </cell>
          <cell r="AJ83" t="str">
            <v>زارع</v>
          </cell>
          <cell r="AK83" t="str">
            <v>-</v>
          </cell>
          <cell r="AL83">
            <v>70</v>
          </cell>
          <cell r="AM83" t="str">
            <v>-</v>
          </cell>
          <cell r="AN83">
            <v>100</v>
          </cell>
          <cell r="AO83" t="str">
            <v>-</v>
          </cell>
          <cell r="AP83">
            <v>170</v>
          </cell>
          <cell r="AQ83">
            <v>0.8</v>
          </cell>
          <cell r="AR83" t="str">
            <v>GG</v>
          </cell>
          <cell r="AS83" t="str">
            <v>GG</v>
          </cell>
        </row>
        <row r="84">
          <cell r="D84">
            <v>401811116</v>
          </cell>
          <cell r="E84" t="str">
            <v>درنگ غزل</v>
          </cell>
          <cell r="U84">
            <v>401806828</v>
          </cell>
          <cell r="V84" t="str">
            <v>ياسمين</v>
          </cell>
          <cell r="W84" t="str">
            <v>شباني</v>
          </cell>
          <cell r="X84" t="str">
            <v>-</v>
          </cell>
          <cell r="AH84">
            <v>401811366</v>
          </cell>
          <cell r="AI84" t="str">
            <v>زهرا</v>
          </cell>
          <cell r="AJ84" t="str">
            <v>زنده دل</v>
          </cell>
          <cell r="AK84" t="str">
            <v>-</v>
          </cell>
          <cell r="AL84" t="str">
            <v>-</v>
          </cell>
          <cell r="AM84" t="str">
            <v>-</v>
          </cell>
          <cell r="AN84" t="str">
            <v>-</v>
          </cell>
          <cell r="AO84" t="str">
            <v>-</v>
          </cell>
          <cell r="AP84" t="str">
            <v>-</v>
          </cell>
          <cell r="AQ84" t="str">
            <v/>
          </cell>
          <cell r="AR84" t="str">
            <v>GG</v>
          </cell>
          <cell r="AS84" t="str">
            <v>GG</v>
          </cell>
        </row>
        <row r="85">
          <cell r="D85">
            <v>401808152</v>
          </cell>
          <cell r="E85" t="str">
            <v>دست رنج فاطمه</v>
          </cell>
          <cell r="U85">
            <v>401808185</v>
          </cell>
          <cell r="V85" t="str">
            <v>ايناز</v>
          </cell>
          <cell r="W85" t="str">
            <v>صالحي</v>
          </cell>
          <cell r="X85" t="str">
            <v>-</v>
          </cell>
          <cell r="AH85">
            <v>401809558</v>
          </cell>
          <cell r="AI85" t="str">
            <v>زهرا</v>
          </cell>
          <cell r="AJ85" t="str">
            <v>عبودي</v>
          </cell>
          <cell r="AK85" t="str">
            <v>-</v>
          </cell>
          <cell r="AL85" t="str">
            <v>-</v>
          </cell>
          <cell r="AM85" t="str">
            <v>-</v>
          </cell>
          <cell r="AN85" t="str">
            <v>-</v>
          </cell>
          <cell r="AO85" t="str">
            <v>-</v>
          </cell>
          <cell r="AP85" t="str">
            <v>-</v>
          </cell>
          <cell r="AQ85" t="str">
            <v/>
          </cell>
          <cell r="AR85" t="str">
            <v>GG</v>
          </cell>
          <cell r="AS85" t="str">
            <v>GG</v>
          </cell>
        </row>
        <row r="86">
          <cell r="D86">
            <v>401806731</v>
          </cell>
          <cell r="E86" t="str">
            <v>دسترنج مريم</v>
          </cell>
          <cell r="U86">
            <v>401810893</v>
          </cell>
          <cell r="V86" t="str">
            <v>عطيه</v>
          </cell>
          <cell r="W86" t="str">
            <v>غياثي فرد</v>
          </cell>
          <cell r="X86" t="str">
            <v>-</v>
          </cell>
          <cell r="AH86">
            <v>401808466</v>
          </cell>
          <cell r="AI86" t="str">
            <v>فاطمه</v>
          </cell>
          <cell r="AJ86" t="str">
            <v>غلامي</v>
          </cell>
          <cell r="AK86" t="str">
            <v>-</v>
          </cell>
          <cell r="AL86">
            <v>70</v>
          </cell>
          <cell r="AM86" t="str">
            <v>-</v>
          </cell>
          <cell r="AN86" t="str">
            <v>-</v>
          </cell>
          <cell r="AO86" t="str">
            <v>-</v>
          </cell>
          <cell r="AP86">
            <v>70</v>
          </cell>
          <cell r="AQ86">
            <v>0.3</v>
          </cell>
          <cell r="AR86" t="str">
            <v>GG</v>
          </cell>
          <cell r="AS86" t="str">
            <v>GG</v>
          </cell>
        </row>
        <row r="87">
          <cell r="D87">
            <v>401809365</v>
          </cell>
          <cell r="E87" t="str">
            <v>ده بزرگي صبا</v>
          </cell>
          <cell r="U87">
            <v>401821371</v>
          </cell>
          <cell r="V87" t="str">
            <v>سارا</v>
          </cell>
          <cell r="W87" t="str">
            <v>فرهادي</v>
          </cell>
          <cell r="X87" t="str">
            <v>-</v>
          </cell>
          <cell r="AH87">
            <v>401811198</v>
          </cell>
          <cell r="AI87" t="str">
            <v>نگار</v>
          </cell>
          <cell r="AJ87" t="str">
            <v>قاسمي شبانکاره</v>
          </cell>
          <cell r="AK87" t="str">
            <v>-</v>
          </cell>
          <cell r="AL87">
            <v>80</v>
          </cell>
          <cell r="AM87">
            <v>90</v>
          </cell>
          <cell r="AN87">
            <v>100</v>
          </cell>
          <cell r="AO87" t="str">
            <v>-</v>
          </cell>
          <cell r="AP87">
            <v>270</v>
          </cell>
          <cell r="AQ87">
            <v>1</v>
          </cell>
          <cell r="AR87">
            <v>401811198</v>
          </cell>
          <cell r="AS87" t="str">
            <v/>
          </cell>
        </row>
        <row r="88">
          <cell r="D88">
            <v>401811390</v>
          </cell>
          <cell r="E88" t="str">
            <v>دهقان ساناز</v>
          </cell>
          <cell r="U88">
            <v>401805961</v>
          </cell>
          <cell r="V88" t="str">
            <v>هستي</v>
          </cell>
          <cell r="W88" t="str">
            <v>فلاحتي</v>
          </cell>
          <cell r="X88" t="str">
            <v>-</v>
          </cell>
          <cell r="AH88">
            <v>401805502</v>
          </cell>
          <cell r="AI88" t="str">
            <v>ملينا</v>
          </cell>
          <cell r="AJ88" t="str">
            <v>مرادي</v>
          </cell>
          <cell r="AK88" t="str">
            <v>-</v>
          </cell>
          <cell r="AL88" t="str">
            <v>-</v>
          </cell>
          <cell r="AM88" t="str">
            <v>-</v>
          </cell>
          <cell r="AN88" t="str">
            <v>-</v>
          </cell>
          <cell r="AO88" t="str">
            <v>-</v>
          </cell>
          <cell r="AP88" t="str">
            <v>-</v>
          </cell>
          <cell r="AQ88" t="str">
            <v/>
          </cell>
          <cell r="AR88" t="str">
            <v>GG</v>
          </cell>
          <cell r="AS88" t="str">
            <v>GG</v>
          </cell>
        </row>
        <row r="89">
          <cell r="D89">
            <v>401810274</v>
          </cell>
          <cell r="E89" t="str">
            <v>دهقاني احمد رضا</v>
          </cell>
          <cell r="U89">
            <v>401810756</v>
          </cell>
          <cell r="V89" t="str">
            <v>سارا</v>
          </cell>
          <cell r="W89" t="str">
            <v>محمدي</v>
          </cell>
          <cell r="X89" t="str">
            <v>-</v>
          </cell>
          <cell r="AH89">
            <v>401805857</v>
          </cell>
          <cell r="AI89" t="str">
            <v>فاطمه</v>
          </cell>
          <cell r="AJ89" t="str">
            <v>منصوري</v>
          </cell>
          <cell r="AK89" t="str">
            <v>-</v>
          </cell>
          <cell r="AL89">
            <v>85</v>
          </cell>
          <cell r="AM89" t="str">
            <v>-</v>
          </cell>
          <cell r="AN89" t="str">
            <v>-</v>
          </cell>
          <cell r="AO89">
            <v>65</v>
          </cell>
          <cell r="AP89">
            <v>150</v>
          </cell>
          <cell r="AQ89">
            <v>0.8</v>
          </cell>
          <cell r="AR89" t="str">
            <v>GG</v>
          </cell>
          <cell r="AS89" t="str">
            <v>GG</v>
          </cell>
        </row>
        <row r="90">
          <cell r="D90">
            <v>401808747</v>
          </cell>
          <cell r="E90" t="str">
            <v>دهقاني زهرا</v>
          </cell>
          <cell r="U90">
            <v>401805205</v>
          </cell>
          <cell r="V90" t="str">
            <v>پگاه</v>
          </cell>
          <cell r="W90" t="str">
            <v>محمدي</v>
          </cell>
          <cell r="X90" t="str">
            <v>-</v>
          </cell>
          <cell r="AH90">
            <v>401805703</v>
          </cell>
          <cell r="AI90" t="str">
            <v>سيد اميرحسين</v>
          </cell>
          <cell r="AJ90" t="str">
            <v>موسوي</v>
          </cell>
          <cell r="AK90" t="str">
            <v>-</v>
          </cell>
          <cell r="AL90" t="str">
            <v>-</v>
          </cell>
          <cell r="AM90" t="str">
            <v>-</v>
          </cell>
          <cell r="AN90">
            <v>100</v>
          </cell>
          <cell r="AO90" t="str">
            <v>-</v>
          </cell>
          <cell r="AP90">
            <v>100</v>
          </cell>
          <cell r="AQ90">
            <v>0.5</v>
          </cell>
          <cell r="AR90">
            <v>401805703</v>
          </cell>
          <cell r="AS90" t="str">
            <v/>
          </cell>
        </row>
        <row r="91">
          <cell r="D91">
            <v>401808265</v>
          </cell>
          <cell r="E91" t="str">
            <v>راهب نگين</v>
          </cell>
          <cell r="U91">
            <v>401810506</v>
          </cell>
          <cell r="V91" t="str">
            <v>زينب</v>
          </cell>
          <cell r="W91" t="str">
            <v>مختاري</v>
          </cell>
          <cell r="X91" t="str">
            <v>-</v>
          </cell>
          <cell r="AH91" t="str">
            <v>کد شناسائی</v>
          </cell>
          <cell r="AI91" t="str">
            <v>نام</v>
          </cell>
          <cell r="AJ91" t="str">
            <v>نام خانوادگی</v>
          </cell>
          <cell r="AK91" t="str">
            <v>تکلیف: آزمون پایان ترم (حقیقی)</v>
          </cell>
          <cell r="AL91" t="str">
            <v>تکلیف: تکلیف با مهلت ارسال تا 11 آبان فقط بصورت فشرده RAR یا ZIP ارسال فقط در LMS (حقیقی)</v>
          </cell>
          <cell r="AM91" t="str">
            <v>تکلیف: تکلیف مربوط به تاریخ 15 آبان 1402 با مهلت تا 19آبان 1402 (حقیقی)</v>
          </cell>
          <cell r="AN91" t="str">
            <v>تکلیف: تکلیف کارگاه شاخص توده بدنی BMI با مهلت تا جمعه 17 آذر ساعت 23:59 (حقیقی)</v>
          </cell>
          <cell r="AO91" t="str">
            <v>تکلیف: تکلیف پیرسون و اسپیرمن با مهلت ارسال تا 24 آذر ساعت 23:59 (حقیقی)</v>
          </cell>
          <cell r="AP91" t="str">
            <v>جمع کل (حقیقی)</v>
          </cell>
          <cell r="AQ91">
            <v>1</v>
          </cell>
          <cell r="AR91" t="str">
            <v>کد شناسائی</v>
          </cell>
          <cell r="AS91" t="str">
            <v/>
          </cell>
        </row>
        <row r="92">
          <cell r="D92">
            <v>99821104</v>
          </cell>
          <cell r="E92" t="str">
            <v>رحماني فاطمه</v>
          </cell>
          <cell r="U92">
            <v>401811157</v>
          </cell>
          <cell r="V92" t="str">
            <v>حنانه</v>
          </cell>
          <cell r="W92" t="str">
            <v>منفرد</v>
          </cell>
          <cell r="X92" t="str">
            <v>-</v>
          </cell>
          <cell r="AH92">
            <v>401808915</v>
          </cell>
          <cell r="AI92" t="str">
            <v>محمدرضا</v>
          </cell>
          <cell r="AJ92" t="str">
            <v>ابراهيمي</v>
          </cell>
          <cell r="AK92" t="str">
            <v>-</v>
          </cell>
          <cell r="AL92" t="str">
            <v>-</v>
          </cell>
          <cell r="AM92" t="str">
            <v>-</v>
          </cell>
          <cell r="AN92" t="str">
            <v>-</v>
          </cell>
          <cell r="AO92" t="str">
            <v>-</v>
          </cell>
          <cell r="AP92" t="str">
            <v>-</v>
          </cell>
          <cell r="AQ92" t="str">
            <v/>
          </cell>
          <cell r="AR92" t="str">
            <v>GG</v>
          </cell>
          <cell r="AS92" t="str">
            <v>GG</v>
          </cell>
        </row>
        <row r="93">
          <cell r="D93">
            <v>401810836</v>
          </cell>
          <cell r="E93" t="str">
            <v>رحيمي سهيل</v>
          </cell>
          <cell r="U93">
            <v>401806506</v>
          </cell>
          <cell r="V93" t="str">
            <v>مهرنوش</v>
          </cell>
          <cell r="W93" t="str">
            <v>نظري</v>
          </cell>
          <cell r="X93" t="str">
            <v>-</v>
          </cell>
          <cell r="AH93">
            <v>401809437</v>
          </cell>
          <cell r="AI93" t="str">
            <v>فاطمه</v>
          </cell>
          <cell r="AJ93" t="str">
            <v>احمدپور</v>
          </cell>
          <cell r="AK93" t="str">
            <v>-</v>
          </cell>
          <cell r="AL93" t="str">
            <v>-</v>
          </cell>
          <cell r="AM93">
            <v>100</v>
          </cell>
          <cell r="AN93" t="str">
            <v>-</v>
          </cell>
          <cell r="AO93">
            <v>65</v>
          </cell>
          <cell r="AP93">
            <v>165</v>
          </cell>
          <cell r="AQ93">
            <v>0.8</v>
          </cell>
          <cell r="AR93" t="str">
            <v>GG</v>
          </cell>
          <cell r="AS93" t="str">
            <v>GG</v>
          </cell>
        </row>
        <row r="94">
          <cell r="D94">
            <v>401810098</v>
          </cell>
          <cell r="E94" t="str">
            <v>رحيمي فاطمه</v>
          </cell>
          <cell r="U94">
            <v>401810811</v>
          </cell>
          <cell r="V94" t="str">
            <v>يلدا</v>
          </cell>
          <cell r="W94" t="str">
            <v>نظري</v>
          </cell>
          <cell r="X94" t="str">
            <v>-</v>
          </cell>
          <cell r="AH94">
            <v>401806602</v>
          </cell>
          <cell r="AI94" t="str">
            <v>فرشته</v>
          </cell>
          <cell r="AJ94" t="str">
            <v>افراسيابي</v>
          </cell>
          <cell r="AK94" t="str">
            <v>-</v>
          </cell>
          <cell r="AL94">
            <v>80</v>
          </cell>
          <cell r="AM94">
            <v>100</v>
          </cell>
          <cell r="AN94">
            <v>100</v>
          </cell>
          <cell r="AO94">
            <v>90</v>
          </cell>
          <cell r="AP94">
            <v>370</v>
          </cell>
          <cell r="AQ94">
            <v>1</v>
          </cell>
          <cell r="AR94" t="str">
            <v>GG</v>
          </cell>
          <cell r="AS94" t="str">
            <v>GG</v>
          </cell>
        </row>
        <row r="95">
          <cell r="D95">
            <v>401811204</v>
          </cell>
          <cell r="E95" t="str">
            <v>رحيمي فاطمه</v>
          </cell>
          <cell r="U95">
            <v>401809494</v>
          </cell>
          <cell r="V95" t="str">
            <v>شروين دخت</v>
          </cell>
          <cell r="W95" t="str">
            <v>نيکنام</v>
          </cell>
          <cell r="X95" t="str">
            <v>-</v>
          </cell>
          <cell r="AH95">
            <v>401808417</v>
          </cell>
          <cell r="AI95" t="str">
            <v>اميرحسين</v>
          </cell>
          <cell r="AJ95" t="str">
            <v>اميدوار</v>
          </cell>
          <cell r="AK95" t="str">
            <v>-</v>
          </cell>
          <cell r="AL95" t="str">
            <v>-</v>
          </cell>
          <cell r="AM95">
            <v>100</v>
          </cell>
          <cell r="AN95" t="str">
            <v>-</v>
          </cell>
          <cell r="AO95" t="str">
            <v>-</v>
          </cell>
          <cell r="AP95">
            <v>100</v>
          </cell>
          <cell r="AQ95">
            <v>0.5</v>
          </cell>
          <cell r="AR95" t="str">
            <v>GG</v>
          </cell>
          <cell r="AS95" t="str">
            <v>GG</v>
          </cell>
        </row>
        <row r="96">
          <cell r="D96">
            <v>401808490</v>
          </cell>
          <cell r="E96" t="str">
            <v>رزمي فرشته</v>
          </cell>
          <cell r="U96">
            <v>401810684</v>
          </cell>
          <cell r="V96" t="str">
            <v>فاطمه</v>
          </cell>
          <cell r="W96" t="str">
            <v>هادي پور</v>
          </cell>
          <cell r="X96" t="str">
            <v>-</v>
          </cell>
          <cell r="AH96">
            <v>401805881</v>
          </cell>
          <cell r="AI96" t="str">
            <v>هليا</v>
          </cell>
          <cell r="AJ96" t="str">
            <v>امين زاده</v>
          </cell>
          <cell r="AK96" t="str">
            <v>-</v>
          </cell>
          <cell r="AL96">
            <v>80</v>
          </cell>
          <cell r="AM96">
            <v>100</v>
          </cell>
          <cell r="AN96">
            <v>100</v>
          </cell>
          <cell r="AO96">
            <v>95</v>
          </cell>
          <cell r="AP96">
            <v>375</v>
          </cell>
          <cell r="AQ96">
            <v>1</v>
          </cell>
          <cell r="AR96" t="str">
            <v>GG</v>
          </cell>
          <cell r="AS96" t="str">
            <v>GG</v>
          </cell>
        </row>
        <row r="97">
          <cell r="D97">
            <v>401805945</v>
          </cell>
          <cell r="E97" t="str">
            <v>رستگارپناه الميرا</v>
          </cell>
          <cell r="U97">
            <v>401810731</v>
          </cell>
          <cell r="V97" t="str">
            <v>فرناز</v>
          </cell>
          <cell r="W97" t="str">
            <v>هوشمند</v>
          </cell>
          <cell r="X97" t="str">
            <v>-</v>
          </cell>
          <cell r="AH97">
            <v>401809888</v>
          </cell>
          <cell r="AI97" t="str">
            <v>ساميار</v>
          </cell>
          <cell r="AJ97" t="str">
            <v>اکبري</v>
          </cell>
          <cell r="AK97" t="str">
            <v>-</v>
          </cell>
          <cell r="AL97">
            <v>75</v>
          </cell>
          <cell r="AM97" t="str">
            <v>-</v>
          </cell>
          <cell r="AN97" t="str">
            <v>-</v>
          </cell>
          <cell r="AO97" t="str">
            <v>-</v>
          </cell>
          <cell r="AP97">
            <v>75</v>
          </cell>
          <cell r="AQ97">
            <v>0.3</v>
          </cell>
          <cell r="AR97" t="str">
            <v>GG</v>
          </cell>
          <cell r="AS97" t="str">
            <v>GG</v>
          </cell>
        </row>
        <row r="98">
          <cell r="D98">
            <v>401809316</v>
          </cell>
          <cell r="E98" t="str">
            <v>رستم دودجي ايدا</v>
          </cell>
          <cell r="U98">
            <v>401806571</v>
          </cell>
          <cell r="V98" t="str">
            <v>عطيه</v>
          </cell>
          <cell r="W98" t="str">
            <v>يزدان جو</v>
          </cell>
          <cell r="X98" t="str">
            <v>-</v>
          </cell>
          <cell r="AH98">
            <v>401822350</v>
          </cell>
          <cell r="AI98" t="str">
            <v>قاسم</v>
          </cell>
          <cell r="AJ98" t="str">
            <v>باقري</v>
          </cell>
          <cell r="AK98" t="str">
            <v>-</v>
          </cell>
          <cell r="AL98">
            <v>90</v>
          </cell>
          <cell r="AM98">
            <v>65</v>
          </cell>
          <cell r="AN98">
            <v>90</v>
          </cell>
          <cell r="AO98">
            <v>65</v>
          </cell>
          <cell r="AP98">
            <v>310</v>
          </cell>
          <cell r="AQ98">
            <v>1</v>
          </cell>
          <cell r="AR98" t="str">
            <v>GG</v>
          </cell>
          <cell r="AS98" t="str">
            <v>GG</v>
          </cell>
        </row>
        <row r="99">
          <cell r="D99">
            <v>401806780</v>
          </cell>
          <cell r="E99" t="str">
            <v>رستمي ايدا</v>
          </cell>
          <cell r="U99">
            <v>401811124</v>
          </cell>
          <cell r="V99" t="str">
            <v>زهرا</v>
          </cell>
          <cell r="W99" t="str">
            <v>کراني</v>
          </cell>
          <cell r="X99" t="str">
            <v>-</v>
          </cell>
          <cell r="AH99">
            <v>401806748</v>
          </cell>
          <cell r="AI99" t="str">
            <v>زهرا</v>
          </cell>
          <cell r="AJ99" t="str">
            <v>تدين</v>
          </cell>
          <cell r="AK99" t="str">
            <v>-</v>
          </cell>
          <cell r="AL99">
            <v>80</v>
          </cell>
          <cell r="AM99">
            <v>99</v>
          </cell>
          <cell r="AN99">
            <v>95</v>
          </cell>
          <cell r="AO99">
            <v>85</v>
          </cell>
          <cell r="AP99">
            <v>359</v>
          </cell>
          <cell r="AQ99">
            <v>1</v>
          </cell>
          <cell r="AR99" t="str">
            <v>GG</v>
          </cell>
          <cell r="AS99" t="str">
            <v>GG</v>
          </cell>
        </row>
        <row r="100">
          <cell r="D100">
            <v>401806932</v>
          </cell>
          <cell r="E100" t="str">
            <v>رستمي نرگس</v>
          </cell>
          <cell r="U100">
            <v>401805631</v>
          </cell>
          <cell r="V100" t="str">
            <v>مهوش</v>
          </cell>
          <cell r="W100" t="str">
            <v>کسمايي مقدم</v>
          </cell>
          <cell r="X100" t="str">
            <v>-</v>
          </cell>
          <cell r="AH100">
            <v>401809107</v>
          </cell>
          <cell r="AI100" t="str">
            <v>زينب</v>
          </cell>
          <cell r="AJ100" t="str">
            <v>جمشيدي</v>
          </cell>
          <cell r="AK100" t="str">
            <v>-</v>
          </cell>
          <cell r="AL100">
            <v>80</v>
          </cell>
          <cell r="AM100">
            <v>100</v>
          </cell>
          <cell r="AN100">
            <v>95</v>
          </cell>
          <cell r="AO100">
            <v>65</v>
          </cell>
          <cell r="AP100">
            <v>340</v>
          </cell>
          <cell r="AQ100">
            <v>1</v>
          </cell>
          <cell r="AR100" t="str">
            <v>GG</v>
          </cell>
          <cell r="AS100" t="str">
            <v>GG</v>
          </cell>
        </row>
        <row r="101">
          <cell r="D101">
            <v>401811325</v>
          </cell>
          <cell r="E101" t="str">
            <v>رشيدي جهان اباد سيما</v>
          </cell>
          <cell r="U101">
            <v>401811261</v>
          </cell>
          <cell r="V101" t="str">
            <v>فاطمه</v>
          </cell>
          <cell r="W101" t="str">
            <v>کمالي</v>
          </cell>
          <cell r="X101" t="str">
            <v>-</v>
          </cell>
          <cell r="AH101">
            <v>401810354</v>
          </cell>
          <cell r="AI101" t="str">
            <v>فاطمه</v>
          </cell>
          <cell r="AJ101" t="str">
            <v>حاتميان</v>
          </cell>
          <cell r="AK101" t="str">
            <v>-</v>
          </cell>
          <cell r="AL101" t="str">
            <v>-</v>
          </cell>
          <cell r="AM101" t="str">
            <v>-</v>
          </cell>
          <cell r="AN101">
            <v>100</v>
          </cell>
          <cell r="AO101" t="str">
            <v>-</v>
          </cell>
          <cell r="AP101">
            <v>100</v>
          </cell>
          <cell r="AQ101">
            <v>0.5</v>
          </cell>
          <cell r="AR101">
            <v>401810354</v>
          </cell>
          <cell r="AS101" t="str">
            <v/>
          </cell>
        </row>
        <row r="102">
          <cell r="D102">
            <v>401810112</v>
          </cell>
          <cell r="E102" t="str">
            <v>رضائي سيده فاطمه</v>
          </cell>
          <cell r="U102">
            <v>401811278</v>
          </cell>
          <cell r="V102" t="str">
            <v>نجمه</v>
          </cell>
          <cell r="W102" t="str">
            <v>گرامي خوب</v>
          </cell>
          <cell r="X102" t="str">
            <v>-</v>
          </cell>
          <cell r="AH102">
            <v>401811325</v>
          </cell>
          <cell r="AI102" t="str">
            <v>سيما</v>
          </cell>
          <cell r="AJ102" t="str">
            <v>رشيدي جهان اباد</v>
          </cell>
          <cell r="AK102" t="str">
            <v>-</v>
          </cell>
          <cell r="AL102">
            <v>95</v>
          </cell>
          <cell r="AM102">
            <v>100</v>
          </cell>
          <cell r="AN102" t="str">
            <v>-</v>
          </cell>
          <cell r="AO102" t="str">
            <v>-</v>
          </cell>
          <cell r="AP102">
            <v>195</v>
          </cell>
          <cell r="AQ102">
            <v>1</v>
          </cell>
          <cell r="AR102" t="str">
            <v>GG</v>
          </cell>
          <cell r="AS102" t="str">
            <v>GG</v>
          </cell>
        </row>
        <row r="103">
          <cell r="D103">
            <v>401810186</v>
          </cell>
          <cell r="E103" t="str">
            <v>رضائیان فاطمه</v>
          </cell>
          <cell r="U103" t="str">
            <v>کد شناسائی</v>
          </cell>
          <cell r="V103" t="str">
            <v>نام</v>
          </cell>
          <cell r="W103" t="str">
            <v>نام خانوادگی</v>
          </cell>
          <cell r="X103" t="str">
            <v>تکلیف: آزمون پایان ترم (حقیقی)</v>
          </cell>
          <cell r="AH103">
            <v>401809324</v>
          </cell>
          <cell r="AI103" t="str">
            <v>سيده ياسمن</v>
          </cell>
          <cell r="AJ103" t="str">
            <v>رضوي</v>
          </cell>
          <cell r="AK103" t="str">
            <v>-</v>
          </cell>
          <cell r="AL103" t="str">
            <v>-</v>
          </cell>
          <cell r="AM103" t="str">
            <v>-</v>
          </cell>
          <cell r="AN103" t="str">
            <v>-</v>
          </cell>
          <cell r="AO103" t="str">
            <v>-</v>
          </cell>
          <cell r="AP103" t="str">
            <v>-</v>
          </cell>
          <cell r="AQ103" t="str">
            <v/>
          </cell>
          <cell r="AR103" t="str">
            <v>GG</v>
          </cell>
          <cell r="AS103" t="str">
            <v>GG</v>
          </cell>
        </row>
        <row r="104">
          <cell r="D104">
            <v>401809027</v>
          </cell>
          <cell r="E104" t="str">
            <v>رضوان صفت ايدا</v>
          </cell>
          <cell r="U104">
            <v>401809445</v>
          </cell>
          <cell r="V104" t="str">
            <v>Parisa</v>
          </cell>
          <cell r="W104" t="str">
            <v>Falamarzi</v>
          </cell>
          <cell r="X104" t="str">
            <v>-</v>
          </cell>
          <cell r="AH104">
            <v>401806924</v>
          </cell>
          <cell r="AI104" t="str">
            <v>مريم</v>
          </cell>
          <cell r="AJ104" t="str">
            <v>رنجبر اسلاملو</v>
          </cell>
          <cell r="AK104" t="str">
            <v>-</v>
          </cell>
          <cell r="AL104" t="str">
            <v>-</v>
          </cell>
          <cell r="AM104" t="str">
            <v>-</v>
          </cell>
          <cell r="AN104" t="str">
            <v>-</v>
          </cell>
          <cell r="AO104" t="str">
            <v>-</v>
          </cell>
          <cell r="AP104" t="str">
            <v>-</v>
          </cell>
          <cell r="AQ104" t="str">
            <v/>
          </cell>
          <cell r="AR104">
            <v>401806924</v>
          </cell>
          <cell r="AS104" t="str">
            <v/>
          </cell>
        </row>
        <row r="105">
          <cell r="D105">
            <v>401809324</v>
          </cell>
          <cell r="E105" t="str">
            <v>رضوي سيده ياسمن</v>
          </cell>
          <cell r="U105">
            <v>401810483</v>
          </cell>
          <cell r="V105" t="str">
            <v>زهرا</v>
          </cell>
          <cell r="W105" t="str">
            <v>احمدي</v>
          </cell>
          <cell r="X105" t="str">
            <v>-</v>
          </cell>
          <cell r="AH105">
            <v>401808216</v>
          </cell>
          <cell r="AI105" t="str">
            <v>نگار</v>
          </cell>
          <cell r="AJ105" t="str">
            <v>روستا</v>
          </cell>
          <cell r="AK105" t="str">
            <v>-</v>
          </cell>
          <cell r="AL105">
            <v>90</v>
          </cell>
          <cell r="AM105">
            <v>98</v>
          </cell>
          <cell r="AN105" t="str">
            <v>-</v>
          </cell>
          <cell r="AO105" t="str">
            <v>-</v>
          </cell>
          <cell r="AP105">
            <v>188</v>
          </cell>
          <cell r="AQ105">
            <v>0.9</v>
          </cell>
          <cell r="AR105" t="str">
            <v>GG</v>
          </cell>
          <cell r="AS105" t="str">
            <v>GG</v>
          </cell>
        </row>
        <row r="106">
          <cell r="D106">
            <v>401808273</v>
          </cell>
          <cell r="E106" t="str">
            <v>رمزکي مرضيه</v>
          </cell>
          <cell r="U106">
            <v>401810024</v>
          </cell>
          <cell r="V106" t="str">
            <v>ايدا</v>
          </cell>
          <cell r="W106" t="str">
            <v>ازادي</v>
          </cell>
          <cell r="X106" t="str">
            <v>-</v>
          </cell>
          <cell r="AH106">
            <v>401810194</v>
          </cell>
          <cell r="AI106" t="str">
            <v>نگين</v>
          </cell>
          <cell r="AJ106" t="str">
            <v>روستا</v>
          </cell>
          <cell r="AK106" t="str">
            <v>-</v>
          </cell>
          <cell r="AL106">
            <v>90</v>
          </cell>
          <cell r="AM106">
            <v>99</v>
          </cell>
          <cell r="AN106" t="str">
            <v>-</v>
          </cell>
          <cell r="AO106" t="str">
            <v>-</v>
          </cell>
          <cell r="AP106">
            <v>189</v>
          </cell>
          <cell r="AQ106">
            <v>0.9</v>
          </cell>
          <cell r="AR106" t="str">
            <v>GG</v>
          </cell>
          <cell r="AS106" t="str">
            <v>GG</v>
          </cell>
        </row>
        <row r="107">
          <cell r="D107">
            <v>401805414</v>
          </cell>
          <cell r="E107" t="str">
            <v>رمضان پور حديث</v>
          </cell>
          <cell r="U107">
            <v>401805904</v>
          </cell>
          <cell r="V107" t="str">
            <v>مليکا</v>
          </cell>
          <cell r="W107" t="str">
            <v>امامي</v>
          </cell>
          <cell r="X107" t="str">
            <v>-</v>
          </cell>
          <cell r="AH107">
            <v>401810467</v>
          </cell>
          <cell r="AI107" t="str">
            <v>زهرا</v>
          </cell>
          <cell r="AJ107" t="str">
            <v>زارعي</v>
          </cell>
          <cell r="AK107" t="str">
            <v>-</v>
          </cell>
          <cell r="AL107">
            <v>80</v>
          </cell>
          <cell r="AM107">
            <v>99</v>
          </cell>
          <cell r="AN107">
            <v>95</v>
          </cell>
          <cell r="AO107">
            <v>65</v>
          </cell>
          <cell r="AP107">
            <v>339</v>
          </cell>
          <cell r="AQ107">
            <v>1</v>
          </cell>
          <cell r="AR107" t="str">
            <v>GG</v>
          </cell>
          <cell r="AS107" t="str">
            <v>GG</v>
          </cell>
        </row>
        <row r="108">
          <cell r="D108">
            <v>401809084</v>
          </cell>
          <cell r="E108" t="str">
            <v>رمضان پور هلیا</v>
          </cell>
          <cell r="U108">
            <v>401808884</v>
          </cell>
          <cell r="V108" t="str">
            <v>محدثه</v>
          </cell>
          <cell r="W108" t="str">
            <v>اميري ناصراباد</v>
          </cell>
          <cell r="X108" t="str">
            <v>-</v>
          </cell>
          <cell r="AH108">
            <v>401809051</v>
          </cell>
          <cell r="AI108" t="str">
            <v>ريحانه</v>
          </cell>
          <cell r="AJ108" t="str">
            <v>سرحدي</v>
          </cell>
          <cell r="AK108" t="str">
            <v>-</v>
          </cell>
          <cell r="AL108">
            <v>90</v>
          </cell>
          <cell r="AM108">
            <v>100</v>
          </cell>
          <cell r="AN108" t="str">
            <v>-</v>
          </cell>
          <cell r="AO108" t="str">
            <v>-</v>
          </cell>
          <cell r="AP108">
            <v>190</v>
          </cell>
          <cell r="AQ108">
            <v>1</v>
          </cell>
          <cell r="AR108">
            <v>401809051</v>
          </cell>
          <cell r="AS108" t="str">
            <v/>
          </cell>
        </row>
        <row r="109">
          <cell r="D109">
            <v>401806924</v>
          </cell>
          <cell r="E109" t="str">
            <v>رنجبر اسلاملو مريم</v>
          </cell>
          <cell r="U109">
            <v>401805422</v>
          </cell>
          <cell r="V109" t="str">
            <v>نازيلا</v>
          </cell>
          <cell r="W109" t="str">
            <v>بهاري</v>
          </cell>
          <cell r="X109" t="str">
            <v>-</v>
          </cell>
          <cell r="AH109">
            <v>401809533</v>
          </cell>
          <cell r="AI109" t="str">
            <v>علي</v>
          </cell>
          <cell r="AJ109" t="str">
            <v>سلحشوري نشاط</v>
          </cell>
          <cell r="AK109" t="str">
            <v>-</v>
          </cell>
          <cell r="AL109">
            <v>95</v>
          </cell>
          <cell r="AM109">
            <v>100</v>
          </cell>
          <cell r="AN109">
            <v>50</v>
          </cell>
          <cell r="AO109" t="str">
            <v>-</v>
          </cell>
          <cell r="AP109">
            <v>245</v>
          </cell>
          <cell r="AQ109">
            <v>1</v>
          </cell>
          <cell r="AR109" t="str">
            <v>GG</v>
          </cell>
          <cell r="AS109" t="str">
            <v>GG</v>
          </cell>
        </row>
        <row r="110">
          <cell r="D110">
            <v>401808216</v>
          </cell>
          <cell r="E110" t="str">
            <v>روستا نگار</v>
          </cell>
          <cell r="U110">
            <v>401809412</v>
          </cell>
          <cell r="V110" t="str">
            <v>بهار</v>
          </cell>
          <cell r="W110" t="str">
            <v>تابع بردبار</v>
          </cell>
          <cell r="X110" t="str">
            <v>-</v>
          </cell>
          <cell r="AH110">
            <v>401805898</v>
          </cell>
          <cell r="AI110" t="str">
            <v>ميثم</v>
          </cell>
          <cell r="AJ110" t="str">
            <v>سلطاني</v>
          </cell>
          <cell r="AK110" t="str">
            <v>-</v>
          </cell>
          <cell r="AL110" t="str">
            <v>-</v>
          </cell>
          <cell r="AM110">
            <v>100</v>
          </cell>
          <cell r="AN110">
            <v>100</v>
          </cell>
          <cell r="AO110" t="str">
            <v>-</v>
          </cell>
          <cell r="AP110">
            <v>200</v>
          </cell>
          <cell r="AQ110">
            <v>1</v>
          </cell>
          <cell r="AR110" t="str">
            <v>GG</v>
          </cell>
          <cell r="AS110" t="str">
            <v>GG</v>
          </cell>
        </row>
        <row r="111">
          <cell r="D111">
            <v>401810194</v>
          </cell>
          <cell r="E111" t="str">
            <v>روستا نگين</v>
          </cell>
          <cell r="U111">
            <v>401805430</v>
          </cell>
          <cell r="V111" t="str">
            <v>زهرا</v>
          </cell>
          <cell r="W111" t="str">
            <v>جمال الديني</v>
          </cell>
          <cell r="X111" t="str">
            <v>-</v>
          </cell>
          <cell r="AH111">
            <v>401806828</v>
          </cell>
          <cell r="AI111" t="str">
            <v>ياسمين</v>
          </cell>
          <cell r="AJ111" t="str">
            <v>شباني</v>
          </cell>
          <cell r="AK111" t="str">
            <v>-</v>
          </cell>
          <cell r="AL111">
            <v>95</v>
          </cell>
          <cell r="AM111">
            <v>100</v>
          </cell>
          <cell r="AN111">
            <v>100</v>
          </cell>
          <cell r="AO111">
            <v>90</v>
          </cell>
          <cell r="AP111">
            <v>385</v>
          </cell>
          <cell r="AQ111">
            <v>1</v>
          </cell>
          <cell r="AR111">
            <v>401806828</v>
          </cell>
          <cell r="AS111" t="str">
            <v/>
          </cell>
        </row>
        <row r="112">
          <cell r="D112">
            <v>401810588</v>
          </cell>
          <cell r="E112" t="str">
            <v>روستايي عليرضا</v>
          </cell>
          <cell r="U112">
            <v>401805326</v>
          </cell>
          <cell r="V112" t="str">
            <v>گلنوش</v>
          </cell>
          <cell r="W112" t="str">
            <v>حمزه ئيان</v>
          </cell>
          <cell r="X112" t="str">
            <v>-</v>
          </cell>
          <cell r="AH112">
            <v>401805221</v>
          </cell>
          <cell r="AI112" t="str">
            <v>حديث</v>
          </cell>
          <cell r="AJ112" t="str">
            <v>شهائیان</v>
          </cell>
          <cell r="AK112" t="str">
            <v>-</v>
          </cell>
          <cell r="AL112" t="str">
            <v>-</v>
          </cell>
          <cell r="AM112" t="str">
            <v>-</v>
          </cell>
          <cell r="AN112">
            <v>95</v>
          </cell>
          <cell r="AO112" t="str">
            <v>-</v>
          </cell>
          <cell r="AP112">
            <v>95</v>
          </cell>
          <cell r="AQ112">
            <v>0.3</v>
          </cell>
          <cell r="AR112">
            <v>401805221</v>
          </cell>
          <cell r="AS112" t="str">
            <v/>
          </cell>
        </row>
        <row r="113">
          <cell r="D113">
            <v>401808111</v>
          </cell>
          <cell r="E113" t="str">
            <v>رئيسي فرهام</v>
          </cell>
          <cell r="U113">
            <v>401805141</v>
          </cell>
          <cell r="V113" t="str">
            <v>مريم</v>
          </cell>
          <cell r="W113" t="str">
            <v>خاکسار</v>
          </cell>
          <cell r="X113" t="str">
            <v>-</v>
          </cell>
          <cell r="AH113">
            <v>401809420</v>
          </cell>
          <cell r="AI113" t="str">
            <v>مهدي</v>
          </cell>
          <cell r="AJ113" t="str">
            <v>صيدي عقيل ابادي</v>
          </cell>
          <cell r="AK113" t="str">
            <v>-</v>
          </cell>
          <cell r="AL113">
            <v>90</v>
          </cell>
          <cell r="AM113">
            <v>90</v>
          </cell>
          <cell r="AN113" t="str">
            <v>-</v>
          </cell>
          <cell r="AO113" t="str">
            <v>-</v>
          </cell>
          <cell r="AP113">
            <v>180</v>
          </cell>
          <cell r="AQ113">
            <v>0.9</v>
          </cell>
          <cell r="AR113">
            <v>401809420</v>
          </cell>
          <cell r="AS113" t="str">
            <v/>
          </cell>
        </row>
        <row r="114">
          <cell r="D114">
            <v>401805125</v>
          </cell>
          <cell r="E114" t="str">
            <v>زارع مويدي مريم</v>
          </cell>
          <cell r="F114">
            <v>9.5</v>
          </cell>
          <cell r="U114">
            <v>401805986</v>
          </cell>
          <cell r="V114" t="str">
            <v>زينب</v>
          </cell>
          <cell r="W114" t="str">
            <v>خرم</v>
          </cell>
          <cell r="X114" t="str">
            <v>-</v>
          </cell>
          <cell r="AH114">
            <v>401806643</v>
          </cell>
          <cell r="AI114" t="str">
            <v>مريم</v>
          </cell>
          <cell r="AJ114" t="str">
            <v>علي زاده</v>
          </cell>
          <cell r="AK114" t="str">
            <v>-</v>
          </cell>
          <cell r="AL114">
            <v>0</v>
          </cell>
          <cell r="AM114">
            <v>100</v>
          </cell>
          <cell r="AN114" t="str">
            <v>-</v>
          </cell>
          <cell r="AO114">
            <v>65</v>
          </cell>
          <cell r="AP114">
            <v>165</v>
          </cell>
          <cell r="AQ114">
            <v>0.8</v>
          </cell>
          <cell r="AR114" t="str">
            <v>GG</v>
          </cell>
          <cell r="AS114" t="str">
            <v>GG</v>
          </cell>
        </row>
        <row r="115">
          <cell r="D115">
            <v>99820510</v>
          </cell>
          <cell r="E115" t="str">
            <v>زارع احتشامی کوثر</v>
          </cell>
          <cell r="U115">
            <v>401811116</v>
          </cell>
          <cell r="V115" t="str">
            <v>غزل</v>
          </cell>
          <cell r="W115" t="str">
            <v>درنگ</v>
          </cell>
          <cell r="X115" t="str">
            <v>-</v>
          </cell>
          <cell r="AH115">
            <v>401810418</v>
          </cell>
          <cell r="AI115" t="str">
            <v>مريم</v>
          </cell>
          <cell r="AJ115" t="str">
            <v>قاسم زاده کراده</v>
          </cell>
          <cell r="AK115" t="str">
            <v>-</v>
          </cell>
          <cell r="AL115" t="str">
            <v>-</v>
          </cell>
          <cell r="AM115">
            <v>100</v>
          </cell>
          <cell r="AN115" t="str">
            <v>-</v>
          </cell>
          <cell r="AO115" t="str">
            <v>-</v>
          </cell>
          <cell r="AP115">
            <v>100</v>
          </cell>
          <cell r="AQ115">
            <v>0.5</v>
          </cell>
          <cell r="AR115" t="str">
            <v>GG</v>
          </cell>
          <cell r="AS115" t="str">
            <v>GG</v>
          </cell>
        </row>
        <row r="116">
          <cell r="D116">
            <v>401805295</v>
          </cell>
          <cell r="E116" t="str">
            <v>زارع حديث</v>
          </cell>
          <cell r="U116">
            <v>401806932</v>
          </cell>
          <cell r="V116" t="str">
            <v>نرگس</v>
          </cell>
          <cell r="W116" t="str">
            <v>رستمي</v>
          </cell>
          <cell r="X116" t="str">
            <v>-</v>
          </cell>
          <cell r="AH116">
            <v>401809228</v>
          </cell>
          <cell r="AI116" t="str">
            <v>مريم</v>
          </cell>
          <cell r="AJ116" t="str">
            <v>قاسمي افضل</v>
          </cell>
          <cell r="AK116" t="str">
            <v>-</v>
          </cell>
          <cell r="AL116" t="str">
            <v>-</v>
          </cell>
          <cell r="AM116">
            <v>100</v>
          </cell>
          <cell r="AN116" t="str">
            <v>-</v>
          </cell>
          <cell r="AO116" t="str">
            <v>-</v>
          </cell>
          <cell r="AP116">
            <v>100</v>
          </cell>
          <cell r="AQ116">
            <v>0.5</v>
          </cell>
          <cell r="AR116" t="str">
            <v>GG</v>
          </cell>
          <cell r="AS116" t="str">
            <v>GG</v>
          </cell>
        </row>
        <row r="117">
          <cell r="D117">
            <v>401810530</v>
          </cell>
          <cell r="E117" t="str">
            <v>زارع ده نو مبينا</v>
          </cell>
          <cell r="U117">
            <v>401805945</v>
          </cell>
          <cell r="V117" t="str">
            <v>الميرا</v>
          </cell>
          <cell r="W117" t="str">
            <v>رستگارپناه</v>
          </cell>
          <cell r="X117" t="str">
            <v>-</v>
          </cell>
          <cell r="AH117">
            <v>401809092</v>
          </cell>
          <cell r="AI117" t="str">
            <v>علي</v>
          </cell>
          <cell r="AJ117" t="str">
            <v>محمدي</v>
          </cell>
          <cell r="AK117" t="str">
            <v>-</v>
          </cell>
          <cell r="AL117" t="str">
            <v>-</v>
          </cell>
          <cell r="AM117">
            <v>100</v>
          </cell>
          <cell r="AN117">
            <v>95</v>
          </cell>
          <cell r="AO117">
            <v>65</v>
          </cell>
          <cell r="AP117">
            <v>260</v>
          </cell>
          <cell r="AQ117">
            <v>1</v>
          </cell>
          <cell r="AR117" t="str">
            <v>GG</v>
          </cell>
          <cell r="AS117" t="str">
            <v>GG</v>
          </cell>
        </row>
        <row r="118">
          <cell r="D118">
            <v>401808714</v>
          </cell>
          <cell r="E118" t="str">
            <v>زارع دهقاناني فاطمه</v>
          </cell>
          <cell r="U118">
            <v>401810112</v>
          </cell>
          <cell r="V118" t="str">
            <v>سيده فاطمه</v>
          </cell>
          <cell r="W118" t="str">
            <v>رضائي</v>
          </cell>
          <cell r="X118" t="str">
            <v>-</v>
          </cell>
          <cell r="AH118">
            <v>401809976</v>
          </cell>
          <cell r="AI118" t="str">
            <v>فاطمه</v>
          </cell>
          <cell r="AJ118" t="str">
            <v>مرادي</v>
          </cell>
          <cell r="AK118" t="str">
            <v>-</v>
          </cell>
          <cell r="AL118">
            <v>85</v>
          </cell>
          <cell r="AM118" t="str">
            <v>-</v>
          </cell>
          <cell r="AN118">
            <v>100</v>
          </cell>
          <cell r="AO118">
            <v>65</v>
          </cell>
          <cell r="AP118">
            <v>250</v>
          </cell>
          <cell r="AQ118">
            <v>1</v>
          </cell>
          <cell r="AR118" t="str">
            <v>GG</v>
          </cell>
          <cell r="AS118" t="str">
            <v>GG</v>
          </cell>
        </row>
        <row r="119">
          <cell r="D119">
            <v>401811036</v>
          </cell>
          <cell r="E119" t="str">
            <v>زارع زهرا</v>
          </cell>
          <cell r="U119">
            <v>401806924</v>
          </cell>
          <cell r="V119" t="str">
            <v>مريم</v>
          </cell>
          <cell r="W119" t="str">
            <v>رنجبر اسلاملو</v>
          </cell>
          <cell r="X119" t="str">
            <v>-</v>
          </cell>
          <cell r="AH119">
            <v>401808144</v>
          </cell>
          <cell r="AI119" t="str">
            <v>نرجس</v>
          </cell>
          <cell r="AJ119" t="str">
            <v>نجفي</v>
          </cell>
          <cell r="AK119" t="str">
            <v>-</v>
          </cell>
          <cell r="AL119" t="str">
            <v>-</v>
          </cell>
          <cell r="AM119">
            <v>100</v>
          </cell>
          <cell r="AN119" t="str">
            <v>-</v>
          </cell>
          <cell r="AO119" t="str">
            <v>-</v>
          </cell>
          <cell r="AP119">
            <v>100</v>
          </cell>
          <cell r="AQ119">
            <v>0.5</v>
          </cell>
          <cell r="AR119" t="str">
            <v>GG</v>
          </cell>
          <cell r="AS119" t="str">
            <v>GG</v>
          </cell>
        </row>
        <row r="120">
          <cell r="D120">
            <v>401809180</v>
          </cell>
          <cell r="E120" t="str">
            <v>زارع فاطمه</v>
          </cell>
          <cell r="F120">
            <v>9.9</v>
          </cell>
          <cell r="U120">
            <v>401805295</v>
          </cell>
          <cell r="V120" t="str">
            <v>حديث</v>
          </cell>
          <cell r="W120" t="str">
            <v>زارع</v>
          </cell>
          <cell r="X120" t="str">
            <v>-</v>
          </cell>
          <cell r="AH120">
            <v>401809131</v>
          </cell>
          <cell r="AI120" t="str">
            <v>عليرضا</v>
          </cell>
          <cell r="AJ120" t="str">
            <v>وحيدي</v>
          </cell>
          <cell r="AK120" t="str">
            <v>-</v>
          </cell>
          <cell r="AL120" t="str">
            <v>-</v>
          </cell>
          <cell r="AM120">
            <v>99</v>
          </cell>
          <cell r="AN120">
            <v>100</v>
          </cell>
          <cell r="AO120" t="str">
            <v>-</v>
          </cell>
          <cell r="AP120">
            <v>199</v>
          </cell>
          <cell r="AQ120">
            <v>1</v>
          </cell>
          <cell r="AR120" t="str">
            <v>GG</v>
          </cell>
          <cell r="AS120" t="str">
            <v>GG</v>
          </cell>
        </row>
        <row r="121">
          <cell r="D121">
            <v>401809902</v>
          </cell>
          <cell r="E121" t="str">
            <v>زارع فاطمه</v>
          </cell>
          <cell r="U121">
            <v>401811036</v>
          </cell>
          <cell r="V121" t="str">
            <v>زهرا</v>
          </cell>
          <cell r="W121" t="str">
            <v>زارع</v>
          </cell>
          <cell r="X121" t="str">
            <v>-</v>
          </cell>
          <cell r="AH121" t="str">
            <v>کد شناسائی</v>
          </cell>
          <cell r="AI121" t="str">
            <v>نام</v>
          </cell>
          <cell r="AJ121" t="str">
            <v>نام خانوادگی</v>
          </cell>
          <cell r="AK121" t="str">
            <v>تکلیف: آزمون پایان ترم (حقیقی)</v>
          </cell>
          <cell r="AL121" t="str">
            <v>تکلیف: تکلیف با مهلت ارسال تا 11 آبان فقط بصورت فشرده RAR یا ZIP ارسال فقط در LMS (حقیقی)</v>
          </cell>
          <cell r="AM121" t="str">
            <v>تکلیف: تکلیف مربوط به تاریخ 15 آبان 1402 با مهلت تا 19آبان 1402 (حقیقی)</v>
          </cell>
          <cell r="AN121" t="str">
            <v>تکلیف: تکلیف کارگاه شاخص توده بدنی BMI با مهلت تا جمعه 17 آذر ساعت 23:59 (حقیقی)</v>
          </cell>
          <cell r="AO121" t="str">
            <v>تکلیف: تکلیف پیرسون و اسپیرمن با مهلت ارسال تا 24 آذر ساعت 23:59 (حقیقی)</v>
          </cell>
          <cell r="AP121" t="str">
            <v>جمع کل (حقیقی)</v>
          </cell>
          <cell r="AQ121">
            <v>1</v>
          </cell>
          <cell r="AR121" t="str">
            <v>کد شناسائی</v>
          </cell>
          <cell r="AS121" t="str">
            <v/>
          </cell>
        </row>
        <row r="122">
          <cell r="D122">
            <v>401805937</v>
          </cell>
          <cell r="E122" t="str">
            <v>زارع مريم</v>
          </cell>
          <cell r="U122">
            <v>401806852</v>
          </cell>
          <cell r="V122" t="str">
            <v>فاطمه</v>
          </cell>
          <cell r="W122" t="str">
            <v>ستوده</v>
          </cell>
          <cell r="X122" t="str">
            <v>-</v>
          </cell>
          <cell r="AH122">
            <v>401808876</v>
          </cell>
          <cell r="AI122" t="str">
            <v>شيوا</v>
          </cell>
          <cell r="AJ122" t="str">
            <v>ابراهيمي</v>
          </cell>
          <cell r="AK122" t="str">
            <v>-</v>
          </cell>
          <cell r="AL122" t="str">
            <v>-</v>
          </cell>
          <cell r="AM122">
            <v>90</v>
          </cell>
          <cell r="AN122">
            <v>100</v>
          </cell>
          <cell r="AO122" t="str">
            <v>-</v>
          </cell>
          <cell r="AP122">
            <v>190</v>
          </cell>
          <cell r="AQ122">
            <v>1</v>
          </cell>
          <cell r="AR122">
            <v>401808876</v>
          </cell>
          <cell r="AS122" t="str">
            <v/>
          </cell>
        </row>
        <row r="123">
          <cell r="D123">
            <v>401811165</v>
          </cell>
          <cell r="E123" t="str">
            <v>زارع مريم</v>
          </cell>
          <cell r="U123">
            <v>401806844</v>
          </cell>
          <cell r="V123" t="str">
            <v>حديث</v>
          </cell>
          <cell r="W123" t="str">
            <v>شاهمرادي</v>
          </cell>
          <cell r="X123" t="str">
            <v>-</v>
          </cell>
          <cell r="AH123">
            <v>401810483</v>
          </cell>
          <cell r="AI123" t="str">
            <v>زهرا</v>
          </cell>
          <cell r="AJ123" t="str">
            <v>احمدي</v>
          </cell>
          <cell r="AK123" t="str">
            <v>-</v>
          </cell>
          <cell r="AL123" t="str">
            <v>-</v>
          </cell>
          <cell r="AM123" t="str">
            <v>-</v>
          </cell>
          <cell r="AN123" t="str">
            <v>-</v>
          </cell>
          <cell r="AO123" t="str">
            <v>-</v>
          </cell>
          <cell r="AP123" t="str">
            <v>-</v>
          </cell>
          <cell r="AQ123" t="str">
            <v/>
          </cell>
          <cell r="AR123">
            <v>401810483</v>
          </cell>
          <cell r="AS123" t="str">
            <v/>
          </cell>
        </row>
        <row r="124">
          <cell r="D124">
            <v>401811286</v>
          </cell>
          <cell r="E124" t="str">
            <v>زارع مريم</v>
          </cell>
          <cell r="U124">
            <v>401805777</v>
          </cell>
          <cell r="V124" t="str">
            <v>مليکا</v>
          </cell>
          <cell r="W124" t="str">
            <v>عبادي</v>
          </cell>
          <cell r="X124" t="str">
            <v>-</v>
          </cell>
          <cell r="AH124">
            <v>401801006</v>
          </cell>
          <cell r="AI124" t="str">
            <v>کيميا</v>
          </cell>
          <cell r="AJ124" t="str">
            <v>اقدمي</v>
          </cell>
          <cell r="AK124" t="str">
            <v>-</v>
          </cell>
          <cell r="AL124">
            <v>90</v>
          </cell>
          <cell r="AM124">
            <v>100</v>
          </cell>
          <cell r="AN124">
            <v>100</v>
          </cell>
          <cell r="AO124" t="str">
            <v>-</v>
          </cell>
          <cell r="AP124">
            <v>290</v>
          </cell>
          <cell r="AQ124">
            <v>1</v>
          </cell>
          <cell r="AR124">
            <v>401801006</v>
          </cell>
          <cell r="AS124" t="str">
            <v/>
          </cell>
        </row>
        <row r="125">
          <cell r="D125">
            <v>401810104</v>
          </cell>
          <cell r="E125" t="str">
            <v>زارع هانيه</v>
          </cell>
          <cell r="U125">
            <v>401810362</v>
          </cell>
          <cell r="V125" t="str">
            <v>محمد مهدي</v>
          </cell>
          <cell r="W125" t="str">
            <v>فرقي</v>
          </cell>
          <cell r="X125" t="str">
            <v>-</v>
          </cell>
          <cell r="AH125">
            <v>401808072</v>
          </cell>
          <cell r="AI125" t="str">
            <v>الهه</v>
          </cell>
          <cell r="AJ125" t="str">
            <v>انواري</v>
          </cell>
          <cell r="AK125" t="str">
            <v>-</v>
          </cell>
          <cell r="AL125">
            <v>70</v>
          </cell>
          <cell r="AM125" t="str">
            <v>-</v>
          </cell>
          <cell r="AN125" t="str">
            <v>-</v>
          </cell>
          <cell r="AO125" t="str">
            <v>-</v>
          </cell>
          <cell r="AP125">
            <v>70</v>
          </cell>
          <cell r="AQ125">
            <v>0.3</v>
          </cell>
          <cell r="AR125" t="str">
            <v>GG</v>
          </cell>
          <cell r="AS125" t="str">
            <v>GG</v>
          </cell>
        </row>
        <row r="126">
          <cell r="D126">
            <v>401805287</v>
          </cell>
          <cell r="E126" t="str">
            <v>زارعي حديث</v>
          </cell>
          <cell r="F126">
            <v>10</v>
          </cell>
          <cell r="U126">
            <v>401809574</v>
          </cell>
          <cell r="V126" t="str">
            <v>شقايق</v>
          </cell>
          <cell r="W126" t="str">
            <v>قاسمي</v>
          </cell>
          <cell r="X126" t="str">
            <v>-</v>
          </cell>
          <cell r="AH126">
            <v>401806514</v>
          </cell>
          <cell r="AI126" t="str">
            <v>سهيلا</v>
          </cell>
          <cell r="AJ126" t="str">
            <v>اکبري</v>
          </cell>
          <cell r="AK126" t="str">
            <v>-</v>
          </cell>
          <cell r="AL126" t="str">
            <v>-</v>
          </cell>
          <cell r="AM126" t="str">
            <v>-</v>
          </cell>
          <cell r="AN126" t="str">
            <v>-</v>
          </cell>
          <cell r="AO126" t="str">
            <v>-</v>
          </cell>
          <cell r="AP126" t="str">
            <v>-</v>
          </cell>
          <cell r="AQ126" t="str">
            <v/>
          </cell>
          <cell r="AR126" t="str">
            <v>GG</v>
          </cell>
          <cell r="AS126" t="str">
            <v>GG</v>
          </cell>
        </row>
        <row r="127">
          <cell r="D127">
            <v>401810467</v>
          </cell>
          <cell r="E127" t="str">
            <v>زارعي زهرا</v>
          </cell>
          <cell r="U127">
            <v>401806588</v>
          </cell>
          <cell r="V127" t="str">
            <v>محمد جواد</v>
          </cell>
          <cell r="W127" t="str">
            <v>قيطاسي</v>
          </cell>
          <cell r="X127" t="str">
            <v>-</v>
          </cell>
          <cell r="AH127">
            <v>401810668</v>
          </cell>
          <cell r="AI127" t="str">
            <v>نجمه</v>
          </cell>
          <cell r="AJ127" t="str">
            <v>بهمن پور</v>
          </cell>
          <cell r="AK127" t="str">
            <v>-</v>
          </cell>
          <cell r="AL127" t="str">
            <v>-</v>
          </cell>
          <cell r="AM127" t="str">
            <v>-</v>
          </cell>
          <cell r="AN127">
            <v>100</v>
          </cell>
          <cell r="AO127" t="str">
            <v>-</v>
          </cell>
          <cell r="AP127">
            <v>100</v>
          </cell>
          <cell r="AQ127">
            <v>0.5</v>
          </cell>
          <cell r="AR127">
            <v>401810668</v>
          </cell>
          <cell r="AS127" t="str">
            <v/>
          </cell>
        </row>
        <row r="128">
          <cell r="D128">
            <v>401809783</v>
          </cell>
          <cell r="E128" t="str">
            <v>زارعي کردشولي زهرا</v>
          </cell>
          <cell r="U128">
            <v>401808136</v>
          </cell>
          <cell r="V128" t="str">
            <v>فاطمه</v>
          </cell>
          <cell r="W128" t="str">
            <v>مالکي</v>
          </cell>
          <cell r="X128" t="str">
            <v>-</v>
          </cell>
          <cell r="AH128">
            <v>401805326</v>
          </cell>
          <cell r="AI128" t="str">
            <v>گلنوش</v>
          </cell>
          <cell r="AJ128" t="str">
            <v>حمزه ئيان</v>
          </cell>
          <cell r="AK128" t="str">
            <v>-</v>
          </cell>
          <cell r="AL128" t="str">
            <v>-</v>
          </cell>
          <cell r="AM128" t="str">
            <v>-</v>
          </cell>
          <cell r="AN128">
            <v>100</v>
          </cell>
          <cell r="AO128">
            <v>0</v>
          </cell>
          <cell r="AP128">
            <v>100</v>
          </cell>
          <cell r="AQ128">
            <v>0.5</v>
          </cell>
          <cell r="AR128">
            <v>401805326</v>
          </cell>
          <cell r="AS128" t="str">
            <v/>
          </cell>
        </row>
        <row r="129">
          <cell r="D129">
            <v>401808802</v>
          </cell>
          <cell r="E129" t="str">
            <v>زارعي مرندي منيره</v>
          </cell>
          <cell r="U129">
            <v>401805953</v>
          </cell>
          <cell r="V129" t="str">
            <v>مهسا</v>
          </cell>
          <cell r="W129" t="str">
            <v>نيکزاد</v>
          </cell>
          <cell r="X129" t="str">
            <v>-</v>
          </cell>
          <cell r="AH129">
            <v>401805141</v>
          </cell>
          <cell r="AI129" t="str">
            <v>مريم</v>
          </cell>
          <cell r="AJ129" t="str">
            <v>خاکسار</v>
          </cell>
          <cell r="AK129" t="str">
            <v>-</v>
          </cell>
          <cell r="AL129" t="str">
            <v>-</v>
          </cell>
          <cell r="AM129" t="str">
            <v>-</v>
          </cell>
          <cell r="AN129" t="str">
            <v>-</v>
          </cell>
          <cell r="AO129" t="str">
            <v>-</v>
          </cell>
          <cell r="AP129" t="str">
            <v>-</v>
          </cell>
          <cell r="AQ129" t="str">
            <v/>
          </cell>
          <cell r="AR129">
            <v>401805141</v>
          </cell>
          <cell r="AS129" t="str">
            <v/>
          </cell>
        </row>
        <row r="130">
          <cell r="D130">
            <v>401805510</v>
          </cell>
          <cell r="E130" t="str">
            <v>زارعی پریسا</v>
          </cell>
          <cell r="U130">
            <v>401809010</v>
          </cell>
          <cell r="V130" t="str">
            <v>پيمان</v>
          </cell>
          <cell r="W130" t="str">
            <v>وحيدي</v>
          </cell>
          <cell r="X130" t="str">
            <v>-</v>
          </cell>
          <cell r="AH130">
            <v>401808111</v>
          </cell>
          <cell r="AI130" t="str">
            <v>فرهام</v>
          </cell>
          <cell r="AJ130" t="str">
            <v>رئيسي</v>
          </cell>
          <cell r="AK130" t="str">
            <v>-</v>
          </cell>
          <cell r="AL130">
            <v>90</v>
          </cell>
          <cell r="AM130">
            <v>100</v>
          </cell>
          <cell r="AN130" t="str">
            <v>-</v>
          </cell>
          <cell r="AO130">
            <v>65</v>
          </cell>
          <cell r="AP130">
            <v>255</v>
          </cell>
          <cell r="AQ130">
            <v>1</v>
          </cell>
          <cell r="AR130" t="str">
            <v>GG</v>
          </cell>
          <cell r="AS130" t="str">
            <v>GG</v>
          </cell>
        </row>
        <row r="131">
          <cell r="D131">
            <v>401805270</v>
          </cell>
          <cell r="E131" t="str">
            <v>زحمتکشان عاطفه</v>
          </cell>
          <cell r="U131">
            <v>401808337</v>
          </cell>
          <cell r="V131" t="str">
            <v>حميده</v>
          </cell>
          <cell r="W131" t="str">
            <v>کرمي</v>
          </cell>
          <cell r="X131" t="str">
            <v>-</v>
          </cell>
          <cell r="AH131">
            <v>401808265</v>
          </cell>
          <cell r="AI131" t="str">
            <v>نگين</v>
          </cell>
          <cell r="AJ131" t="str">
            <v>راهب</v>
          </cell>
          <cell r="AK131" t="str">
            <v>-</v>
          </cell>
          <cell r="AL131">
            <v>80</v>
          </cell>
          <cell r="AM131" t="str">
            <v>-</v>
          </cell>
          <cell r="AN131" t="str">
            <v>-</v>
          </cell>
          <cell r="AO131">
            <v>65</v>
          </cell>
          <cell r="AP131">
            <v>145</v>
          </cell>
          <cell r="AQ131">
            <v>0.7</v>
          </cell>
          <cell r="AR131" t="str">
            <v>GG</v>
          </cell>
          <cell r="AS131" t="str">
            <v>GG</v>
          </cell>
        </row>
        <row r="132">
          <cell r="D132">
            <v>401809373</v>
          </cell>
          <cell r="E132" t="str">
            <v>زراعت پيشه محمدمهدي</v>
          </cell>
          <cell r="U132">
            <v>401809742</v>
          </cell>
          <cell r="V132" t="str">
            <v>فاطمه</v>
          </cell>
          <cell r="W132" t="str">
            <v>کرمي کشکولي</v>
          </cell>
          <cell r="X132" t="str">
            <v>-</v>
          </cell>
          <cell r="AH132">
            <v>401810098</v>
          </cell>
          <cell r="AI132" t="str">
            <v>فاطمه</v>
          </cell>
          <cell r="AJ132" t="str">
            <v>رحيمي</v>
          </cell>
          <cell r="AK132" t="str">
            <v>-</v>
          </cell>
          <cell r="AL132" t="str">
            <v>-</v>
          </cell>
          <cell r="AM132" t="str">
            <v>-</v>
          </cell>
          <cell r="AN132" t="str">
            <v>-</v>
          </cell>
          <cell r="AO132" t="str">
            <v>-</v>
          </cell>
          <cell r="AP132" t="str">
            <v>-</v>
          </cell>
          <cell r="AQ132" t="str">
            <v/>
          </cell>
          <cell r="AR132" t="str">
            <v>GG</v>
          </cell>
          <cell r="AS132" t="str">
            <v>GG</v>
          </cell>
        </row>
        <row r="133">
          <cell r="D133">
            <v>401810153</v>
          </cell>
          <cell r="E133" t="str">
            <v>زرين ملک اسما</v>
          </cell>
          <cell r="U133">
            <v>401810885</v>
          </cell>
          <cell r="V133" t="str">
            <v>صبا</v>
          </cell>
          <cell r="W133" t="str">
            <v>کريمي خرمي</v>
          </cell>
          <cell r="X133" t="str">
            <v>-</v>
          </cell>
          <cell r="AH133">
            <v>401808273</v>
          </cell>
          <cell r="AI133" t="str">
            <v>مرضيه</v>
          </cell>
          <cell r="AJ133" t="str">
            <v>رمزکي</v>
          </cell>
          <cell r="AK133" t="str">
            <v>-</v>
          </cell>
          <cell r="AL133">
            <v>90</v>
          </cell>
          <cell r="AM133" t="str">
            <v>-</v>
          </cell>
          <cell r="AN133" t="str">
            <v>-</v>
          </cell>
          <cell r="AO133" t="str">
            <v>-</v>
          </cell>
          <cell r="AP133">
            <v>90</v>
          </cell>
          <cell r="AQ133">
            <v>0.3</v>
          </cell>
          <cell r="AR133" t="str">
            <v>GG</v>
          </cell>
          <cell r="AS133" t="str">
            <v>GG</v>
          </cell>
        </row>
        <row r="134">
          <cell r="D134">
            <v>401811366</v>
          </cell>
          <cell r="E134" t="str">
            <v>زنده دل زهرا</v>
          </cell>
          <cell r="U134">
            <v>401808193</v>
          </cell>
          <cell r="V134" t="str">
            <v>مريم</v>
          </cell>
          <cell r="W134" t="str">
            <v>کشاورزي</v>
          </cell>
          <cell r="X134" t="str">
            <v>-</v>
          </cell>
          <cell r="AH134">
            <v>401805414</v>
          </cell>
          <cell r="AI134" t="str">
            <v>حديث</v>
          </cell>
          <cell r="AJ134" t="str">
            <v>رمضان پور</v>
          </cell>
          <cell r="AK134" t="str">
            <v>-</v>
          </cell>
          <cell r="AL134">
            <v>80</v>
          </cell>
          <cell r="AM134">
            <v>100</v>
          </cell>
          <cell r="AN134" t="str">
            <v>-</v>
          </cell>
          <cell r="AO134">
            <v>10</v>
          </cell>
          <cell r="AP134">
            <v>190</v>
          </cell>
          <cell r="AQ134">
            <v>1</v>
          </cell>
          <cell r="AR134">
            <v>401805414</v>
          </cell>
          <cell r="AS134" t="str">
            <v/>
          </cell>
        </row>
        <row r="135">
          <cell r="D135">
            <v>401806852</v>
          </cell>
          <cell r="E135" t="str">
            <v>ستوده فاطمه</v>
          </cell>
          <cell r="AH135">
            <v>401808802</v>
          </cell>
          <cell r="AI135" t="str">
            <v>منيره</v>
          </cell>
          <cell r="AJ135" t="str">
            <v>زارعي مرندي</v>
          </cell>
          <cell r="AK135" t="str">
            <v>-</v>
          </cell>
          <cell r="AL135" t="str">
            <v>-</v>
          </cell>
          <cell r="AM135" t="str">
            <v>-</v>
          </cell>
          <cell r="AN135" t="str">
            <v>-</v>
          </cell>
          <cell r="AO135" t="str">
            <v>-</v>
          </cell>
          <cell r="AP135" t="str">
            <v>-</v>
          </cell>
          <cell r="AQ135" t="str">
            <v/>
          </cell>
          <cell r="AR135" t="str">
            <v>GG</v>
          </cell>
          <cell r="AS135" t="str">
            <v>GG</v>
          </cell>
        </row>
        <row r="136">
          <cell r="D136">
            <v>400807775</v>
          </cell>
          <cell r="E136" t="str">
            <v>ستوده مائده</v>
          </cell>
          <cell r="AH136">
            <v>401810153</v>
          </cell>
          <cell r="AI136" t="str">
            <v>اسما</v>
          </cell>
          <cell r="AJ136" t="str">
            <v>زرين ملک</v>
          </cell>
          <cell r="AK136" t="str">
            <v>-</v>
          </cell>
          <cell r="AL136" t="str">
            <v>-</v>
          </cell>
          <cell r="AM136" t="str">
            <v>-</v>
          </cell>
          <cell r="AN136">
            <v>100</v>
          </cell>
          <cell r="AO136" t="str">
            <v>-</v>
          </cell>
          <cell r="AP136">
            <v>100</v>
          </cell>
          <cell r="AQ136">
            <v>0.5</v>
          </cell>
          <cell r="AR136">
            <v>401810153</v>
          </cell>
          <cell r="AS136" t="str">
            <v/>
          </cell>
        </row>
        <row r="137">
          <cell r="D137">
            <v>401809051</v>
          </cell>
          <cell r="E137" t="str">
            <v>سرحدي ريحانه</v>
          </cell>
          <cell r="AH137">
            <v>401809453</v>
          </cell>
          <cell r="AI137" t="str">
            <v>نيلوفر</v>
          </cell>
          <cell r="AJ137" t="str">
            <v>شباني حوت</v>
          </cell>
          <cell r="AK137" t="str">
            <v>-</v>
          </cell>
          <cell r="AL137" t="str">
            <v>-</v>
          </cell>
          <cell r="AM137">
            <v>88</v>
          </cell>
          <cell r="AN137" t="str">
            <v>-</v>
          </cell>
          <cell r="AO137" t="str">
            <v>-</v>
          </cell>
          <cell r="AP137">
            <v>88</v>
          </cell>
          <cell r="AQ137">
            <v>0.3</v>
          </cell>
          <cell r="AR137" t="str">
            <v>GG</v>
          </cell>
          <cell r="AS137" t="str">
            <v>GG</v>
          </cell>
        </row>
        <row r="138">
          <cell r="D138">
            <v>401809533</v>
          </cell>
          <cell r="E138" t="str">
            <v>سلحشوري نشاط علي</v>
          </cell>
          <cell r="F138">
            <v>9.8000000000000007</v>
          </cell>
          <cell r="AH138">
            <v>401808185</v>
          </cell>
          <cell r="AI138" t="str">
            <v>ايناز</v>
          </cell>
          <cell r="AJ138" t="str">
            <v>صالحي</v>
          </cell>
          <cell r="AK138" t="str">
            <v>-</v>
          </cell>
          <cell r="AL138" t="str">
            <v>-</v>
          </cell>
          <cell r="AM138" t="str">
            <v>-</v>
          </cell>
          <cell r="AN138" t="str">
            <v>-</v>
          </cell>
          <cell r="AO138" t="str">
            <v>-</v>
          </cell>
          <cell r="AP138" t="str">
            <v>-</v>
          </cell>
          <cell r="AQ138" t="str">
            <v/>
          </cell>
          <cell r="AR138">
            <v>401808185</v>
          </cell>
          <cell r="AS138" t="str">
            <v/>
          </cell>
        </row>
        <row r="139">
          <cell r="D139">
            <v>401805898</v>
          </cell>
          <cell r="E139" t="str">
            <v>سلطاني ميثم</v>
          </cell>
          <cell r="F139">
            <v>9.8000000000000007</v>
          </cell>
          <cell r="AH139">
            <v>401809984</v>
          </cell>
          <cell r="AI139" t="str">
            <v>اميرحسين</v>
          </cell>
          <cell r="AJ139" t="str">
            <v>عباسي</v>
          </cell>
          <cell r="AK139" t="str">
            <v>-</v>
          </cell>
          <cell r="AL139">
            <v>80</v>
          </cell>
          <cell r="AM139">
            <v>98</v>
          </cell>
          <cell r="AN139">
            <v>100</v>
          </cell>
          <cell r="AO139">
            <v>65</v>
          </cell>
          <cell r="AP139">
            <v>343</v>
          </cell>
          <cell r="AQ139">
            <v>1</v>
          </cell>
          <cell r="AR139" t="str">
            <v>GG</v>
          </cell>
          <cell r="AS139" t="str">
            <v>GG</v>
          </cell>
        </row>
        <row r="140">
          <cell r="D140">
            <v>401810217</v>
          </cell>
          <cell r="E140" t="str">
            <v>سينادشتکي نگين</v>
          </cell>
          <cell r="AH140">
            <v>401809847</v>
          </cell>
          <cell r="AI140" t="str">
            <v>مرضيه</v>
          </cell>
          <cell r="AJ140" t="str">
            <v>عباسي</v>
          </cell>
          <cell r="AK140" t="str">
            <v>-</v>
          </cell>
          <cell r="AL140" t="str">
            <v>-</v>
          </cell>
          <cell r="AM140" t="str">
            <v>-</v>
          </cell>
          <cell r="AN140" t="str">
            <v>-</v>
          </cell>
          <cell r="AO140" t="str">
            <v>-</v>
          </cell>
          <cell r="AP140" t="str">
            <v>-</v>
          </cell>
          <cell r="AQ140" t="str">
            <v/>
          </cell>
          <cell r="AR140" t="str">
            <v>GG</v>
          </cell>
          <cell r="AS140" t="str">
            <v>GG</v>
          </cell>
        </row>
        <row r="141">
          <cell r="D141">
            <v>400805630</v>
          </cell>
          <cell r="E141" t="str">
            <v>سینائی فرد مریم</v>
          </cell>
          <cell r="AH141">
            <v>401808587</v>
          </cell>
          <cell r="AI141" t="str">
            <v>ايدا</v>
          </cell>
          <cell r="AJ141" t="str">
            <v>عساکره</v>
          </cell>
          <cell r="AK141" t="str">
            <v>-</v>
          </cell>
          <cell r="AL141" t="str">
            <v>-</v>
          </cell>
          <cell r="AM141" t="str">
            <v>-</v>
          </cell>
          <cell r="AN141" t="str">
            <v>-</v>
          </cell>
          <cell r="AO141" t="str">
            <v>-</v>
          </cell>
          <cell r="AP141" t="str">
            <v>-</v>
          </cell>
          <cell r="AQ141" t="str">
            <v/>
          </cell>
          <cell r="AR141">
            <v>401808587</v>
          </cell>
          <cell r="AS141" t="str">
            <v/>
          </cell>
        </row>
        <row r="142">
          <cell r="D142">
            <v>401806475</v>
          </cell>
          <cell r="E142" t="str">
            <v>شاهدائي زاده الهام</v>
          </cell>
          <cell r="AH142">
            <v>401808763</v>
          </cell>
          <cell r="AI142" t="str">
            <v>مرضيه</v>
          </cell>
          <cell r="AJ142" t="str">
            <v>علي نژاد</v>
          </cell>
          <cell r="AK142" t="str">
            <v>-</v>
          </cell>
          <cell r="AL142">
            <v>80</v>
          </cell>
          <cell r="AM142">
            <v>100</v>
          </cell>
          <cell r="AN142">
            <v>100</v>
          </cell>
          <cell r="AO142">
            <v>65</v>
          </cell>
          <cell r="AP142">
            <v>345</v>
          </cell>
          <cell r="AQ142">
            <v>1</v>
          </cell>
          <cell r="AR142" t="str">
            <v>GG</v>
          </cell>
          <cell r="AS142" t="str">
            <v>GG</v>
          </cell>
        </row>
        <row r="143">
          <cell r="D143">
            <v>401806844</v>
          </cell>
          <cell r="E143" t="str">
            <v>شاهمرادي همسريثي حديث</v>
          </cell>
          <cell r="AH143">
            <v>401810313</v>
          </cell>
          <cell r="AI143" t="str">
            <v>رضوان</v>
          </cell>
          <cell r="AJ143" t="str">
            <v>عمادي</v>
          </cell>
          <cell r="AK143" t="str">
            <v>-</v>
          </cell>
          <cell r="AL143" t="str">
            <v>-</v>
          </cell>
          <cell r="AM143" t="str">
            <v>-</v>
          </cell>
          <cell r="AN143">
            <v>100</v>
          </cell>
          <cell r="AO143" t="str">
            <v>-</v>
          </cell>
          <cell r="AP143">
            <v>100</v>
          </cell>
          <cell r="AQ143">
            <v>0.5</v>
          </cell>
          <cell r="AR143">
            <v>401810313</v>
          </cell>
          <cell r="AS143" t="str">
            <v/>
          </cell>
        </row>
        <row r="144">
          <cell r="D144">
            <v>401809453</v>
          </cell>
          <cell r="E144" t="str">
            <v>شباني حوت نيلوفر</v>
          </cell>
          <cell r="AH144">
            <v>401806588</v>
          </cell>
          <cell r="AI144" t="str">
            <v>محمد جواد</v>
          </cell>
          <cell r="AJ144" t="str">
            <v>قيطاسي</v>
          </cell>
          <cell r="AK144" t="str">
            <v>-</v>
          </cell>
          <cell r="AL144" t="str">
            <v>-</v>
          </cell>
          <cell r="AM144" t="str">
            <v>-</v>
          </cell>
          <cell r="AN144" t="str">
            <v>-</v>
          </cell>
          <cell r="AO144">
            <v>65</v>
          </cell>
          <cell r="AP144">
            <v>65</v>
          </cell>
          <cell r="AQ144">
            <v>0.3</v>
          </cell>
          <cell r="AR144">
            <v>401806588</v>
          </cell>
          <cell r="AS144" t="str">
            <v/>
          </cell>
        </row>
        <row r="145">
          <cell r="D145">
            <v>401806828</v>
          </cell>
          <cell r="E145" t="str">
            <v>شباني ياسمين</v>
          </cell>
          <cell r="AH145">
            <v>401811173</v>
          </cell>
          <cell r="AI145" t="str">
            <v>راحله</v>
          </cell>
          <cell r="AJ145" t="str">
            <v>نادري</v>
          </cell>
          <cell r="AK145" t="str">
            <v>-</v>
          </cell>
          <cell r="AL145" t="str">
            <v>-</v>
          </cell>
          <cell r="AM145" t="str">
            <v>-</v>
          </cell>
          <cell r="AN145" t="str">
            <v>-</v>
          </cell>
          <cell r="AO145" t="str">
            <v>-</v>
          </cell>
          <cell r="AP145" t="str">
            <v>-</v>
          </cell>
          <cell r="AQ145" t="str">
            <v/>
          </cell>
          <cell r="AR145" t="str">
            <v>GG</v>
          </cell>
          <cell r="AS145" t="str">
            <v>GG</v>
          </cell>
        </row>
        <row r="146">
          <cell r="D146">
            <v>400805085</v>
          </cell>
          <cell r="E146" t="str">
            <v>شريفي خاطره</v>
          </cell>
          <cell r="AH146">
            <v>401806522</v>
          </cell>
          <cell r="AI146" t="str">
            <v>زهرا</v>
          </cell>
          <cell r="AJ146" t="str">
            <v>کريمي</v>
          </cell>
          <cell r="AK146" t="str">
            <v>-</v>
          </cell>
          <cell r="AL146" t="str">
            <v>-</v>
          </cell>
          <cell r="AM146" t="str">
            <v>-</v>
          </cell>
          <cell r="AN146" t="str">
            <v>-</v>
          </cell>
          <cell r="AO146" t="str">
            <v>-</v>
          </cell>
          <cell r="AP146" t="str">
            <v>-</v>
          </cell>
          <cell r="AQ146" t="str">
            <v/>
          </cell>
          <cell r="AR146" t="str">
            <v>GG</v>
          </cell>
          <cell r="AS146" t="str">
            <v>GG</v>
          </cell>
        </row>
        <row r="147">
          <cell r="D147">
            <v>401811060</v>
          </cell>
          <cell r="E147" t="str">
            <v>شعباني ساينا</v>
          </cell>
          <cell r="AH147">
            <v>401811261</v>
          </cell>
          <cell r="AI147" t="str">
            <v>فاطمه</v>
          </cell>
          <cell r="AJ147" t="str">
            <v>کمالي</v>
          </cell>
          <cell r="AK147" t="str">
            <v>-</v>
          </cell>
          <cell r="AL147" t="str">
            <v>-</v>
          </cell>
          <cell r="AM147" t="str">
            <v>-</v>
          </cell>
          <cell r="AN147" t="str">
            <v>-</v>
          </cell>
          <cell r="AO147" t="str">
            <v>-</v>
          </cell>
          <cell r="AP147" t="str">
            <v>-</v>
          </cell>
          <cell r="AQ147" t="str">
            <v/>
          </cell>
          <cell r="AR147">
            <v>401811261</v>
          </cell>
          <cell r="AS147" t="str">
            <v/>
          </cell>
        </row>
        <row r="148">
          <cell r="D148">
            <v>401809203</v>
          </cell>
          <cell r="E148" t="str">
            <v>شعباني نصيري رشتي زهرا</v>
          </cell>
          <cell r="AH148">
            <v>401805535</v>
          </cell>
          <cell r="AI148" t="str">
            <v>حديث</v>
          </cell>
          <cell r="AJ148" t="str">
            <v>گودرزي</v>
          </cell>
          <cell r="AK148" t="str">
            <v>-</v>
          </cell>
          <cell r="AL148" t="str">
            <v>-</v>
          </cell>
          <cell r="AM148" t="str">
            <v>-</v>
          </cell>
          <cell r="AN148">
            <v>100</v>
          </cell>
          <cell r="AO148" t="str">
            <v>-</v>
          </cell>
          <cell r="AP148">
            <v>100</v>
          </cell>
          <cell r="AQ148">
            <v>0.5</v>
          </cell>
          <cell r="AR148">
            <v>401805535</v>
          </cell>
          <cell r="AS148" t="str">
            <v/>
          </cell>
        </row>
        <row r="149">
          <cell r="D149">
            <v>401805527</v>
          </cell>
          <cell r="E149" t="str">
            <v>شفيعي رونيزي حديث</v>
          </cell>
          <cell r="F149">
            <v>10</v>
          </cell>
          <cell r="AH149" t="str">
            <v>کد شناسائی</v>
          </cell>
          <cell r="AI149" t="str">
            <v>نام</v>
          </cell>
          <cell r="AJ149" t="str">
            <v>نام خانوادگی</v>
          </cell>
          <cell r="AK149" t="str">
            <v>تکلیف: آزمون پایان ترم (حقیقی)</v>
          </cell>
          <cell r="AL149" t="str">
            <v>تکلیف: تکلیف با مهلت ارسال تا 11 آبان فقط بصورت فشرده RAR یا ZIP ارسال فقط در LMS (حقیقی)</v>
          </cell>
          <cell r="AM149" t="str">
            <v>تکلیف: تکلیف مربوط به تاریخ 15 آبان 1402 با مهلت تا 19آبان 1402 (حقیقی)</v>
          </cell>
          <cell r="AN149" t="str">
            <v>تکلیف: تکلیف کارگاه شاخص توده بدنی BMI با مهلت تا جمعه 17 آذر ساعت 23:59 (حقیقی)</v>
          </cell>
          <cell r="AO149" t="str">
            <v>تکلیف: تکلیف پیرسون و اسپیرمن با مهلت ارسال تا 24 آذر ساعت 23:59 (حقیقی)</v>
          </cell>
          <cell r="AP149" t="str">
            <v>جمع کل (حقیقی)</v>
          </cell>
          <cell r="AQ149">
            <v>1</v>
          </cell>
          <cell r="AR149" t="str">
            <v>کد شناسائی</v>
          </cell>
          <cell r="AS149" t="str">
            <v/>
          </cell>
        </row>
        <row r="150">
          <cell r="D150">
            <v>401805238</v>
          </cell>
          <cell r="E150" t="str">
            <v>شفيعي نازنين</v>
          </cell>
          <cell r="AH150">
            <v>400805671</v>
          </cell>
          <cell r="AI150" t="str">
            <v>فاطمه</v>
          </cell>
          <cell r="AJ150" t="str">
            <v>احمدي</v>
          </cell>
          <cell r="AK150" t="str">
            <v>-</v>
          </cell>
          <cell r="AL150" t="str">
            <v>-</v>
          </cell>
          <cell r="AM150" t="str">
            <v>-</v>
          </cell>
          <cell r="AN150" t="str">
            <v>-</v>
          </cell>
          <cell r="AO150" t="str">
            <v>-</v>
          </cell>
          <cell r="AP150" t="str">
            <v>-</v>
          </cell>
          <cell r="AQ150" t="str">
            <v/>
          </cell>
          <cell r="AR150" t="str">
            <v>GG</v>
          </cell>
          <cell r="AS150" t="str">
            <v>GG</v>
          </cell>
        </row>
        <row r="151">
          <cell r="D151">
            <v>401806668</v>
          </cell>
          <cell r="E151" t="str">
            <v>شمس زهرا</v>
          </cell>
          <cell r="AH151">
            <v>400809034</v>
          </cell>
          <cell r="AI151" t="str">
            <v>هانيه</v>
          </cell>
          <cell r="AJ151" t="str">
            <v>حمزه پور</v>
          </cell>
          <cell r="AK151" t="str">
            <v>-</v>
          </cell>
          <cell r="AL151" t="str">
            <v>-</v>
          </cell>
          <cell r="AM151" t="str">
            <v>-</v>
          </cell>
          <cell r="AN151" t="str">
            <v>-</v>
          </cell>
          <cell r="AO151" t="str">
            <v>-</v>
          </cell>
          <cell r="AP151" t="str">
            <v>-</v>
          </cell>
          <cell r="AQ151" t="str">
            <v/>
          </cell>
          <cell r="AR151" t="str">
            <v>GG</v>
          </cell>
          <cell r="AS151" t="str">
            <v>GG</v>
          </cell>
        </row>
        <row r="152">
          <cell r="D152">
            <v>401808835</v>
          </cell>
          <cell r="E152" t="str">
            <v>شمس سيده فاطمه</v>
          </cell>
          <cell r="AH152">
            <v>400807775</v>
          </cell>
          <cell r="AI152" t="str">
            <v>مائده</v>
          </cell>
          <cell r="AJ152" t="str">
            <v>ستوده</v>
          </cell>
          <cell r="AK152" t="str">
            <v>-</v>
          </cell>
          <cell r="AL152" t="str">
            <v>-</v>
          </cell>
          <cell r="AM152" t="str">
            <v>-</v>
          </cell>
          <cell r="AN152" t="str">
            <v>-</v>
          </cell>
          <cell r="AO152" t="str">
            <v>-</v>
          </cell>
          <cell r="AP152" t="str">
            <v>-</v>
          </cell>
          <cell r="AQ152" t="str">
            <v/>
          </cell>
          <cell r="AR152" t="str">
            <v>GG</v>
          </cell>
          <cell r="AS152" t="str">
            <v>GG</v>
          </cell>
        </row>
        <row r="153">
          <cell r="D153">
            <v>401805221</v>
          </cell>
          <cell r="E153" t="str">
            <v>شهابيان حديث</v>
          </cell>
          <cell r="AH153">
            <v>400809042</v>
          </cell>
          <cell r="AI153" t="str">
            <v>درنا</v>
          </cell>
          <cell r="AJ153" t="str">
            <v>فروتن اصفهاني</v>
          </cell>
          <cell r="AK153" t="str">
            <v>-</v>
          </cell>
          <cell r="AL153">
            <v>75</v>
          </cell>
          <cell r="AM153">
            <v>99</v>
          </cell>
          <cell r="AN153" t="str">
            <v>-</v>
          </cell>
          <cell r="AO153">
            <v>90</v>
          </cell>
          <cell r="AP153">
            <v>264</v>
          </cell>
          <cell r="AQ153">
            <v>1</v>
          </cell>
          <cell r="AR153" t="str">
            <v>GG</v>
          </cell>
          <cell r="AS153" t="str">
            <v>GG</v>
          </cell>
        </row>
        <row r="154">
          <cell r="D154">
            <v>401808185</v>
          </cell>
          <cell r="E154" t="str">
            <v>صالحي ايناز</v>
          </cell>
          <cell r="AH154">
            <v>99807244</v>
          </cell>
          <cell r="AI154" t="str">
            <v>سحر</v>
          </cell>
          <cell r="AJ154" t="str">
            <v>يزداني</v>
          </cell>
          <cell r="AK154" t="str">
            <v>-</v>
          </cell>
          <cell r="AL154" t="str">
            <v>-</v>
          </cell>
          <cell r="AM154" t="str">
            <v>-</v>
          </cell>
          <cell r="AN154" t="str">
            <v>-</v>
          </cell>
          <cell r="AO154" t="str">
            <v>-</v>
          </cell>
          <cell r="AP154" t="str">
            <v>-</v>
          </cell>
          <cell r="AQ154" t="str">
            <v/>
          </cell>
          <cell r="AR154" t="str">
            <v>GG</v>
          </cell>
          <cell r="AS154" t="str">
            <v>GG</v>
          </cell>
        </row>
        <row r="155">
          <cell r="D155">
            <v>98821136</v>
          </cell>
          <cell r="E155" t="str">
            <v>صالحی عزل</v>
          </cell>
          <cell r="AH155">
            <v>98805260</v>
          </cell>
          <cell r="AI155" t="str">
            <v>نرجس</v>
          </cell>
          <cell r="AJ155" t="str">
            <v>کريمي</v>
          </cell>
          <cell r="AK155" t="str">
            <v>-</v>
          </cell>
          <cell r="AL155">
            <v>70</v>
          </cell>
          <cell r="AM155" t="str">
            <v>-</v>
          </cell>
          <cell r="AN155">
            <v>95</v>
          </cell>
          <cell r="AO155">
            <v>90</v>
          </cell>
          <cell r="AP155">
            <v>255</v>
          </cell>
          <cell r="AQ155">
            <v>1</v>
          </cell>
          <cell r="AR155" t="str">
            <v>GG</v>
          </cell>
          <cell r="AS155" t="str">
            <v>GG</v>
          </cell>
        </row>
        <row r="156">
          <cell r="D156">
            <v>401809068</v>
          </cell>
          <cell r="E156" t="str">
            <v>صرافت فاطمه</v>
          </cell>
          <cell r="F156">
            <v>9.4</v>
          </cell>
          <cell r="AH156" t="str">
            <v>کد شناسائی</v>
          </cell>
          <cell r="AI156" t="str">
            <v>نام</v>
          </cell>
          <cell r="AJ156" t="str">
            <v>نام خانوادگی</v>
          </cell>
          <cell r="AK156" t="str">
            <v>تکلیف: آزمون پایان ترم (حقیقی)</v>
          </cell>
          <cell r="AL156" t="str">
            <v>تکلیف: تکلیف با مهلت ارسال تا 11 آبان فقط بصورت فشرده RAR یا ZIP ارسال فقط در LMS (حقیقی)</v>
          </cell>
          <cell r="AM156" t="str">
            <v>تکلیف: تکلیف مربوط به تاریخ 15 آبان 1402 با مهلت تا 19آبان 1402 (حقیقی)</v>
          </cell>
          <cell r="AN156" t="str">
            <v>تکلیف: تکلیف کارگاه شاخص توده بدنی BMI با مهلت تا جمعه 17 آذر ساعت 23:59 (حقیقی)</v>
          </cell>
          <cell r="AO156" t="str">
            <v>تکلیف: تکلیف پیرسون و اسپیرمن با مهلت ارسال تا 24 آذر ساعت 23:59 (حقیقی)</v>
          </cell>
          <cell r="AP156" t="str">
            <v>جمع کل (حقیقی)</v>
          </cell>
          <cell r="AQ156">
            <v>1</v>
          </cell>
          <cell r="AR156" t="str">
            <v>کد شناسائی</v>
          </cell>
          <cell r="AS156" t="str">
            <v/>
          </cell>
        </row>
        <row r="157">
          <cell r="D157">
            <v>401809420</v>
          </cell>
          <cell r="E157" t="str">
            <v>صيدي عقيل ابادي مهدي</v>
          </cell>
          <cell r="AH157">
            <v>99805542</v>
          </cell>
          <cell r="AI157" t="str">
            <v>مهسا</v>
          </cell>
          <cell r="AJ157" t="str">
            <v>ابراهيمي قلعه فرنگي</v>
          </cell>
          <cell r="AK157" t="str">
            <v>-</v>
          </cell>
          <cell r="AL157" t="str">
            <v>-</v>
          </cell>
          <cell r="AM157" t="str">
            <v>-</v>
          </cell>
          <cell r="AN157" t="str">
            <v>-</v>
          </cell>
          <cell r="AO157" t="str">
            <v>-</v>
          </cell>
          <cell r="AP157" t="str">
            <v>-</v>
          </cell>
          <cell r="AQ157" t="str">
            <v/>
          </cell>
          <cell r="AR157" t="str">
            <v>GG</v>
          </cell>
          <cell r="AS157" t="str">
            <v>GG</v>
          </cell>
        </row>
        <row r="158">
          <cell r="D158">
            <v>401805777</v>
          </cell>
          <cell r="E158" t="str">
            <v>عبادي مليکا</v>
          </cell>
          <cell r="AH158">
            <v>400805630</v>
          </cell>
          <cell r="AI158" t="str">
            <v>مريم</v>
          </cell>
          <cell r="AJ158" t="str">
            <v>سينائي فرد</v>
          </cell>
          <cell r="AK158" t="str">
            <v>-</v>
          </cell>
          <cell r="AL158">
            <v>50</v>
          </cell>
          <cell r="AM158" t="str">
            <v>-</v>
          </cell>
          <cell r="AN158">
            <v>50</v>
          </cell>
          <cell r="AO158">
            <v>50</v>
          </cell>
          <cell r="AP158">
            <v>150</v>
          </cell>
          <cell r="AQ158">
            <v>0.8</v>
          </cell>
          <cell r="AR158" t="str">
            <v>GG</v>
          </cell>
          <cell r="AS158" t="str">
            <v>GG</v>
          </cell>
        </row>
        <row r="159">
          <cell r="D159">
            <v>401811294</v>
          </cell>
          <cell r="E159" t="str">
            <v>عباس نيا نگين</v>
          </cell>
          <cell r="AH159">
            <v>400805085</v>
          </cell>
          <cell r="AI159" t="str">
            <v>خاطره</v>
          </cell>
          <cell r="AJ159" t="str">
            <v>شريفي</v>
          </cell>
          <cell r="AK159" t="str">
            <v>-</v>
          </cell>
          <cell r="AL159" t="str">
            <v>-</v>
          </cell>
          <cell r="AM159" t="str">
            <v>-</v>
          </cell>
          <cell r="AN159" t="str">
            <v>-</v>
          </cell>
          <cell r="AO159" t="str">
            <v>-</v>
          </cell>
          <cell r="AP159" t="str">
            <v>-</v>
          </cell>
          <cell r="AQ159" t="str">
            <v/>
          </cell>
          <cell r="AR159" t="str">
            <v>GG</v>
          </cell>
          <cell r="AS159" t="str">
            <v>GG</v>
          </cell>
        </row>
        <row r="160">
          <cell r="D160">
            <v>401809984</v>
          </cell>
          <cell r="E160" t="str">
            <v>عباسي اميرحسين</v>
          </cell>
          <cell r="F160">
            <v>10</v>
          </cell>
          <cell r="AH160">
            <v>99808022</v>
          </cell>
          <cell r="AI160" t="str">
            <v>فاطمه</v>
          </cell>
          <cell r="AJ160" t="str">
            <v>منصوري آّبادي</v>
          </cell>
          <cell r="AK160" t="str">
            <v>-</v>
          </cell>
          <cell r="AL160">
            <v>80</v>
          </cell>
          <cell r="AM160">
            <v>40</v>
          </cell>
          <cell r="AN160">
            <v>95</v>
          </cell>
          <cell r="AO160">
            <v>85</v>
          </cell>
          <cell r="AP160">
            <v>300</v>
          </cell>
          <cell r="AQ160">
            <v>1</v>
          </cell>
          <cell r="AR160" t="str">
            <v>GG</v>
          </cell>
          <cell r="AS160" t="str">
            <v>GG</v>
          </cell>
        </row>
        <row r="161">
          <cell r="D161">
            <v>401809814</v>
          </cell>
          <cell r="E161" t="str">
            <v>عباسي مرضيه</v>
          </cell>
          <cell r="AH161">
            <v>98806705</v>
          </cell>
          <cell r="AI161" t="str">
            <v>فاطمه</v>
          </cell>
          <cell r="AJ161" t="str">
            <v>نعمتي</v>
          </cell>
          <cell r="AK161" t="str">
            <v>-</v>
          </cell>
          <cell r="AL161">
            <v>80</v>
          </cell>
          <cell r="AM161">
            <v>25</v>
          </cell>
          <cell r="AN161">
            <v>95</v>
          </cell>
          <cell r="AO161">
            <v>85</v>
          </cell>
          <cell r="AP161">
            <v>285</v>
          </cell>
          <cell r="AQ161">
            <v>1</v>
          </cell>
          <cell r="AR161" t="str">
            <v>GG</v>
          </cell>
          <cell r="AS161" t="str">
            <v>GG</v>
          </cell>
        </row>
        <row r="162">
          <cell r="D162">
            <v>401809847</v>
          </cell>
          <cell r="E162" t="str">
            <v>عباسي مرضيه</v>
          </cell>
          <cell r="AH162">
            <v>99808633</v>
          </cell>
          <cell r="AI162" t="str">
            <v>هانیه</v>
          </cell>
          <cell r="AJ162" t="str">
            <v>یوسفی</v>
          </cell>
          <cell r="AK162" t="str">
            <v>-</v>
          </cell>
          <cell r="AL162" t="str">
            <v>-</v>
          </cell>
          <cell r="AM162" t="str">
            <v>-</v>
          </cell>
          <cell r="AN162" t="str">
            <v>-</v>
          </cell>
          <cell r="AO162" t="str">
            <v>-</v>
          </cell>
          <cell r="AP162" t="str">
            <v>-</v>
          </cell>
          <cell r="AQ162" t="str">
            <v/>
          </cell>
          <cell r="AR162" t="str">
            <v>GG</v>
          </cell>
          <cell r="AS162" t="str">
            <v>GG</v>
          </cell>
        </row>
        <row r="163">
          <cell r="D163">
            <v>99820816</v>
          </cell>
          <cell r="E163" t="str">
            <v>عباسي نوبندگاني محدثه</v>
          </cell>
          <cell r="AH163" t="str">
            <v>کد شناسائی</v>
          </cell>
          <cell r="AI163" t="str">
            <v>نام</v>
          </cell>
          <cell r="AJ163" t="str">
            <v>نام خانوادگی</v>
          </cell>
          <cell r="AK163" t="str">
            <v>تکلیف: آزمون پایان ترم (حقیقی)</v>
          </cell>
          <cell r="AL163" t="str">
            <v>تکلیف: تکلیف با مهلت ارسال تا 11 آبان فقط بصورت فشرده RAR یا ZIP ارسال فقط در LMS (حقیقی)</v>
          </cell>
          <cell r="AM163" t="str">
            <v>تکلیف: تکلیف مربوط به تاریخ 15 آبان 1402 با مهلت تا 19آبان 1402 (حقیقی)</v>
          </cell>
          <cell r="AN163" t="str">
            <v>تکلیف: تکلیف کارگاه شاخص توده بدنی BMI با مهلت تا جمعه 17 آذر ساعت 23:59 (حقیقی)</v>
          </cell>
          <cell r="AO163" t="str">
            <v>تکلیف: تکلیف پیرسون و اسپیرمن با مهلت ارسال تا 24 آذر ساعت 23:59 (حقیقی)</v>
          </cell>
          <cell r="AP163" t="str">
            <v>جمع کل (حقیقی)</v>
          </cell>
          <cell r="AQ163">
            <v>1</v>
          </cell>
          <cell r="AR163" t="str">
            <v>کد شناسائی</v>
          </cell>
          <cell r="AS163" t="str">
            <v/>
          </cell>
        </row>
        <row r="164">
          <cell r="D164">
            <v>401809558</v>
          </cell>
          <cell r="E164" t="str">
            <v>عبودي زهرا</v>
          </cell>
          <cell r="AH164">
            <v>400809532</v>
          </cell>
          <cell r="AI164" t="str">
            <v>مرضيه</v>
          </cell>
          <cell r="AJ164" t="str">
            <v>برزگر</v>
          </cell>
          <cell r="AK164" t="str">
            <v>-</v>
          </cell>
          <cell r="AL164">
            <v>80</v>
          </cell>
          <cell r="AM164" t="str">
            <v>-</v>
          </cell>
          <cell r="AN164">
            <v>100</v>
          </cell>
          <cell r="AO164">
            <v>75</v>
          </cell>
          <cell r="AP164">
            <v>255</v>
          </cell>
          <cell r="AQ164">
            <v>1</v>
          </cell>
          <cell r="AR164" t="str">
            <v>GG</v>
          </cell>
          <cell r="AS164" t="str">
            <v>GG</v>
          </cell>
        </row>
        <row r="165">
          <cell r="D165">
            <v>401811028</v>
          </cell>
          <cell r="E165" t="str">
            <v>عرب فهيمه</v>
          </cell>
          <cell r="AH165">
            <v>400805776</v>
          </cell>
          <cell r="AI165" t="str">
            <v>زهره</v>
          </cell>
          <cell r="AJ165" t="str">
            <v>توانگر</v>
          </cell>
          <cell r="AK165" t="str">
            <v>-</v>
          </cell>
          <cell r="AL165" t="str">
            <v>-</v>
          </cell>
          <cell r="AM165" t="str">
            <v>-</v>
          </cell>
          <cell r="AN165" t="str">
            <v>-</v>
          </cell>
          <cell r="AO165" t="str">
            <v>-</v>
          </cell>
          <cell r="AP165" t="str">
            <v>-</v>
          </cell>
          <cell r="AQ165" t="str">
            <v/>
          </cell>
          <cell r="AR165" t="str">
            <v>GG</v>
          </cell>
          <cell r="AS165" t="str">
            <v>GG</v>
          </cell>
        </row>
        <row r="166">
          <cell r="D166">
            <v>400806892</v>
          </cell>
          <cell r="E166" t="str">
            <v>عزيزي سعدي حسين</v>
          </cell>
          <cell r="AH166">
            <v>400807830</v>
          </cell>
          <cell r="AI166" t="str">
            <v>حديث</v>
          </cell>
          <cell r="AJ166" t="str">
            <v>عليزاده خالکي</v>
          </cell>
          <cell r="AK166" t="str">
            <v>-</v>
          </cell>
          <cell r="AL166" t="str">
            <v>-</v>
          </cell>
          <cell r="AM166" t="str">
            <v>-</v>
          </cell>
          <cell r="AN166" t="str">
            <v>-</v>
          </cell>
          <cell r="AO166" t="str">
            <v>-</v>
          </cell>
          <cell r="AP166" t="str">
            <v>-</v>
          </cell>
          <cell r="AQ166" t="str">
            <v/>
          </cell>
          <cell r="AR166" t="str">
            <v>GG</v>
          </cell>
          <cell r="AS166" t="str">
            <v>GG</v>
          </cell>
        </row>
        <row r="167">
          <cell r="D167">
            <v>401808587</v>
          </cell>
          <cell r="E167" t="str">
            <v>عساکره ايدا</v>
          </cell>
          <cell r="AH167">
            <v>400807871</v>
          </cell>
          <cell r="AI167" t="str">
            <v>اميرحسين</v>
          </cell>
          <cell r="AJ167" t="str">
            <v>قلندري</v>
          </cell>
          <cell r="AK167" t="str">
            <v>-</v>
          </cell>
          <cell r="AL167" t="str">
            <v>-</v>
          </cell>
          <cell r="AM167" t="str">
            <v>-</v>
          </cell>
          <cell r="AN167" t="str">
            <v>-</v>
          </cell>
          <cell r="AO167" t="str">
            <v>-</v>
          </cell>
          <cell r="AP167" t="str">
            <v>-</v>
          </cell>
          <cell r="AQ167" t="str">
            <v/>
          </cell>
          <cell r="AR167" t="str">
            <v>GG</v>
          </cell>
          <cell r="AS167" t="str">
            <v>GG</v>
          </cell>
        </row>
        <row r="168">
          <cell r="D168">
            <v>401806643</v>
          </cell>
          <cell r="E168" t="str">
            <v>علي زاده مريم</v>
          </cell>
          <cell r="AH168">
            <v>400425356</v>
          </cell>
          <cell r="AI168" t="str">
            <v>زهرا</v>
          </cell>
          <cell r="AJ168" t="str">
            <v>کرمي</v>
          </cell>
          <cell r="AK168" t="str">
            <v>-</v>
          </cell>
          <cell r="AL168">
            <v>90</v>
          </cell>
          <cell r="AM168" t="str">
            <v>-</v>
          </cell>
          <cell r="AN168">
            <v>100</v>
          </cell>
          <cell r="AO168">
            <v>95</v>
          </cell>
          <cell r="AP168">
            <v>285</v>
          </cell>
          <cell r="AQ168">
            <v>1</v>
          </cell>
          <cell r="AR168" t="str">
            <v>GG</v>
          </cell>
          <cell r="AS168" t="str">
            <v>GG</v>
          </cell>
        </row>
        <row r="169">
          <cell r="D169">
            <v>401808763</v>
          </cell>
          <cell r="E169" t="str">
            <v>علي نژاد مرضيه</v>
          </cell>
          <cell r="AH169" t="str">
            <v>کد شناسائی</v>
          </cell>
          <cell r="AI169" t="str">
            <v>نام</v>
          </cell>
          <cell r="AJ169" t="str">
            <v>نام خانوادگی</v>
          </cell>
          <cell r="AK169" t="str">
            <v>تکلیف: آزمون پایان ترم (حقیقی)</v>
          </cell>
          <cell r="AL169" t="str">
            <v>تکلیف: تکلیف با مهلت ارسال تا 11 آبان فقط بصورت فشرده RAR یا ZIP ارسال فقط در LMS (حقیقی)</v>
          </cell>
          <cell r="AM169" t="str">
            <v>تکلیف: تکلیف مربوط به تاریخ 15 آبان 1402 با مهلت تا 19آبان 1402 (حقیقی)</v>
          </cell>
          <cell r="AN169" t="str">
            <v>تکلیف: تکلیف کارگاه شاخص توده بدنی BMI با مهلت تا جمعه 17 آذر ساعت 23:59 (حقیقی)</v>
          </cell>
          <cell r="AO169" t="str">
            <v>تکلیف: تکلیف پیرسون و اسپیرمن با مهلت ارسال تا 24 آذر ساعت 23:59 (حقیقی)</v>
          </cell>
          <cell r="AP169" t="str">
            <v>جمع کل (حقیقی)</v>
          </cell>
          <cell r="AQ169">
            <v>1</v>
          </cell>
          <cell r="AR169" t="str">
            <v>کد شناسائی</v>
          </cell>
          <cell r="AS169" t="str">
            <v/>
          </cell>
        </row>
        <row r="170">
          <cell r="D170">
            <v>400807830</v>
          </cell>
          <cell r="E170" t="str">
            <v>عليزاده خالکي حديث</v>
          </cell>
          <cell r="AH170">
            <v>98820132</v>
          </cell>
          <cell r="AI170" t="str">
            <v>نادر</v>
          </cell>
          <cell r="AJ170" t="str">
            <v>بازياررضائي</v>
          </cell>
          <cell r="AK170" t="str">
            <v>-</v>
          </cell>
          <cell r="AL170">
            <v>80</v>
          </cell>
          <cell r="AM170" t="str">
            <v>-</v>
          </cell>
          <cell r="AN170">
            <v>100</v>
          </cell>
          <cell r="AO170" t="str">
            <v>-</v>
          </cell>
          <cell r="AP170">
            <v>180</v>
          </cell>
          <cell r="AQ170">
            <v>0.9</v>
          </cell>
          <cell r="AR170" t="str">
            <v>GG</v>
          </cell>
          <cell r="AS170" t="str">
            <v>GG</v>
          </cell>
        </row>
        <row r="171">
          <cell r="D171">
            <v>401810313</v>
          </cell>
          <cell r="E171" t="str">
            <v>عمادي رضوان</v>
          </cell>
          <cell r="F171">
            <v>10</v>
          </cell>
          <cell r="AH171">
            <v>98821136</v>
          </cell>
          <cell r="AI171" t="str">
            <v>غزل</v>
          </cell>
          <cell r="AJ171" t="str">
            <v>صالحي</v>
          </cell>
          <cell r="AK171" t="str">
            <v>-</v>
          </cell>
          <cell r="AL171" t="str">
            <v>-</v>
          </cell>
          <cell r="AM171" t="str">
            <v>-</v>
          </cell>
          <cell r="AN171" t="str">
            <v>-</v>
          </cell>
          <cell r="AO171" t="str">
            <v>-</v>
          </cell>
          <cell r="AP171" t="str">
            <v>-</v>
          </cell>
          <cell r="AQ171" t="str">
            <v/>
          </cell>
          <cell r="AR171" t="str">
            <v>GG</v>
          </cell>
          <cell r="AS171" t="str">
            <v>GG</v>
          </cell>
        </row>
        <row r="172">
          <cell r="D172">
            <v>401810338</v>
          </cell>
          <cell r="E172" t="str">
            <v>عموري سنا</v>
          </cell>
          <cell r="AH172">
            <v>99820898</v>
          </cell>
          <cell r="AI172" t="str">
            <v>ياسمن</v>
          </cell>
          <cell r="AJ172" t="str">
            <v>قشقائي محمودي</v>
          </cell>
          <cell r="AK172" t="str">
            <v>-</v>
          </cell>
          <cell r="AL172">
            <v>90</v>
          </cell>
          <cell r="AM172">
            <v>98</v>
          </cell>
          <cell r="AN172">
            <v>90</v>
          </cell>
          <cell r="AO172">
            <v>80</v>
          </cell>
          <cell r="AP172">
            <v>358</v>
          </cell>
          <cell r="AQ172">
            <v>1</v>
          </cell>
          <cell r="AR172" t="str">
            <v>GG</v>
          </cell>
          <cell r="AS172" t="str">
            <v>GG</v>
          </cell>
        </row>
        <row r="173">
          <cell r="D173">
            <v>401808466</v>
          </cell>
          <cell r="E173" t="str">
            <v>غلامي فاطمه</v>
          </cell>
          <cell r="AH173">
            <v>99820174</v>
          </cell>
          <cell r="AI173" t="str">
            <v>زينب</v>
          </cell>
          <cell r="AJ173" t="str">
            <v>کاظمي</v>
          </cell>
          <cell r="AK173" t="str">
            <v>-</v>
          </cell>
          <cell r="AL173">
            <v>95</v>
          </cell>
          <cell r="AM173">
            <v>60</v>
          </cell>
          <cell r="AN173">
            <v>100</v>
          </cell>
          <cell r="AO173">
            <v>80</v>
          </cell>
          <cell r="AP173">
            <v>335</v>
          </cell>
          <cell r="AQ173">
            <v>1</v>
          </cell>
          <cell r="AR173" t="str">
            <v>GG</v>
          </cell>
          <cell r="AS173" t="str">
            <v>GG</v>
          </cell>
        </row>
        <row r="174">
          <cell r="D174">
            <v>401810893</v>
          </cell>
          <cell r="E174" t="str">
            <v>غياثي فرد عطيه</v>
          </cell>
          <cell r="AH174" t="str">
            <v>کد شناسائی</v>
          </cell>
          <cell r="AI174" t="str">
            <v>نام</v>
          </cell>
          <cell r="AJ174" t="str">
            <v>نام خانوادگی</v>
          </cell>
          <cell r="AK174" t="str">
            <v>تکلیف: آزمون پایان ترم (حقیقی)</v>
          </cell>
          <cell r="AL174" t="str">
            <v>تکلیف: تکلیف با مهلت ارسال تا 11 آبان فقط بصورت فشرده RAR یا ZIP ارسال فقط در LMS (حقیقی)</v>
          </cell>
          <cell r="AM174" t="str">
            <v>تکلیف: تکلیف مربوط به تاریخ 15 آبان 1402 با مهلت تا 19آبان 1402 (حقیقی)</v>
          </cell>
          <cell r="AN174" t="str">
            <v>تکلیف: تکلیف کارگاه شاخص توده بدنی BMI با مهلت تا جمعه 17 آذر ساعت 23:59 (حقیقی)</v>
          </cell>
          <cell r="AO174" t="str">
            <v>تکلیف: تکلیف پیرسون و اسپیرمن با مهلت ارسال تا 24 آذر ساعت 23:59 (حقیقی)</v>
          </cell>
          <cell r="AP174" t="str">
            <v>جمع کل (حقیقی)</v>
          </cell>
          <cell r="AQ174">
            <v>1</v>
          </cell>
          <cell r="AR174" t="str">
            <v>کد شناسائی</v>
          </cell>
          <cell r="AS174" t="str">
            <v/>
          </cell>
        </row>
        <row r="175">
          <cell r="D175">
            <v>401810442</v>
          </cell>
          <cell r="E175" t="str">
            <v>فرخي راهله</v>
          </cell>
          <cell r="AH175">
            <v>99821104</v>
          </cell>
          <cell r="AI175" t="str">
            <v>فاطمه</v>
          </cell>
          <cell r="AJ175" t="str">
            <v>رحماني</v>
          </cell>
          <cell r="AK175" t="str">
            <v>-</v>
          </cell>
          <cell r="AL175">
            <v>70</v>
          </cell>
          <cell r="AM175">
            <v>70</v>
          </cell>
          <cell r="AN175" t="str">
            <v>-</v>
          </cell>
          <cell r="AO175">
            <v>85</v>
          </cell>
          <cell r="AP175">
            <v>225</v>
          </cell>
          <cell r="AQ175">
            <v>1</v>
          </cell>
          <cell r="AR175" t="str">
            <v>GG</v>
          </cell>
          <cell r="AS175" t="str">
            <v>GG</v>
          </cell>
        </row>
        <row r="176">
          <cell r="D176">
            <v>401810362</v>
          </cell>
          <cell r="E176" t="str">
            <v>فرصتي محمد مهدي</v>
          </cell>
          <cell r="AH176">
            <v>99820510</v>
          </cell>
          <cell r="AI176" t="str">
            <v>کوثر</v>
          </cell>
          <cell r="AJ176" t="str">
            <v>زارع احتشامي</v>
          </cell>
          <cell r="AK176" t="str">
            <v>-</v>
          </cell>
          <cell r="AL176">
            <v>90</v>
          </cell>
          <cell r="AM176">
            <v>100</v>
          </cell>
          <cell r="AN176">
            <v>100</v>
          </cell>
          <cell r="AO176">
            <v>100</v>
          </cell>
          <cell r="AP176">
            <v>390</v>
          </cell>
          <cell r="AQ176">
            <v>1</v>
          </cell>
          <cell r="AR176" t="str">
            <v>GG</v>
          </cell>
          <cell r="AS176" t="str">
            <v>GG</v>
          </cell>
        </row>
        <row r="177">
          <cell r="D177">
            <v>401810008</v>
          </cell>
          <cell r="E177" t="str">
            <v>فرهادي پور مليکا</v>
          </cell>
          <cell r="AH177">
            <v>99820816</v>
          </cell>
          <cell r="AI177" t="str">
            <v>محدثه</v>
          </cell>
          <cell r="AJ177" t="str">
            <v>عباسي نوبندگاني</v>
          </cell>
          <cell r="AK177" t="str">
            <v>-</v>
          </cell>
          <cell r="AL177">
            <v>90</v>
          </cell>
          <cell r="AM177">
            <v>99</v>
          </cell>
          <cell r="AN177">
            <v>100</v>
          </cell>
          <cell r="AO177">
            <v>80</v>
          </cell>
          <cell r="AP177">
            <v>369</v>
          </cell>
          <cell r="AQ177">
            <v>1</v>
          </cell>
          <cell r="AR177" t="str">
            <v>GG</v>
          </cell>
          <cell r="AS177" t="str">
            <v>GG</v>
          </cell>
        </row>
        <row r="178">
          <cell r="D178">
            <v>401821371</v>
          </cell>
          <cell r="E178" t="str">
            <v>فرهادي سارا</v>
          </cell>
          <cell r="AH178">
            <v>400820430</v>
          </cell>
          <cell r="AI178" t="str">
            <v>ارزو</v>
          </cell>
          <cell r="AJ178" t="str">
            <v>فيروز</v>
          </cell>
          <cell r="AK178" t="str">
            <v>-</v>
          </cell>
          <cell r="AL178">
            <v>90</v>
          </cell>
          <cell r="AM178">
            <v>100</v>
          </cell>
          <cell r="AN178">
            <v>100</v>
          </cell>
          <cell r="AO178">
            <v>90</v>
          </cell>
          <cell r="AP178">
            <v>380</v>
          </cell>
          <cell r="AQ178">
            <v>1</v>
          </cell>
          <cell r="AR178" t="str">
            <v>GG</v>
          </cell>
          <cell r="AS178" t="str">
            <v>GG</v>
          </cell>
        </row>
        <row r="179">
          <cell r="D179">
            <v>400809042</v>
          </cell>
          <cell r="E179" t="str">
            <v>فروتن اصفهاني درنا</v>
          </cell>
          <cell r="F179">
            <v>10</v>
          </cell>
          <cell r="AH179">
            <v>99820086</v>
          </cell>
          <cell r="AI179" t="str">
            <v>مليکا</v>
          </cell>
          <cell r="AJ179" t="str">
            <v>نظري نيا</v>
          </cell>
          <cell r="AK179" t="str">
            <v>-</v>
          </cell>
          <cell r="AL179">
            <v>90</v>
          </cell>
          <cell r="AM179">
            <v>100</v>
          </cell>
          <cell r="AN179">
            <v>100</v>
          </cell>
          <cell r="AO179">
            <v>85</v>
          </cell>
          <cell r="AP179">
            <v>375</v>
          </cell>
          <cell r="AQ179">
            <v>1</v>
          </cell>
          <cell r="AR179" t="str">
            <v>GG</v>
          </cell>
          <cell r="AS179" t="str">
            <v>GG</v>
          </cell>
        </row>
        <row r="180">
          <cell r="D180">
            <v>401805961</v>
          </cell>
          <cell r="E180" t="str">
            <v>فلاحتي هستي</v>
          </cell>
          <cell r="AH180">
            <v>99820736</v>
          </cell>
          <cell r="AI180" t="str">
            <v>مریم</v>
          </cell>
          <cell r="AJ180" t="str">
            <v>هاشم پور</v>
          </cell>
          <cell r="AK180" t="str">
            <v>-</v>
          </cell>
          <cell r="AL180">
            <v>92</v>
          </cell>
          <cell r="AM180">
            <v>100</v>
          </cell>
          <cell r="AN180">
            <v>100</v>
          </cell>
          <cell r="AO180">
            <v>90</v>
          </cell>
          <cell r="AP180">
            <v>382</v>
          </cell>
          <cell r="AQ180">
            <v>1</v>
          </cell>
          <cell r="AR180" t="str">
            <v>GG</v>
          </cell>
          <cell r="AS180" t="str">
            <v>GG</v>
          </cell>
        </row>
        <row r="181">
          <cell r="D181">
            <v>401809445</v>
          </cell>
          <cell r="E181" t="str">
            <v>فلامرزي کيفته پريسا</v>
          </cell>
          <cell r="AH181">
            <v>99820904</v>
          </cell>
          <cell r="AI181" t="str">
            <v>سحر</v>
          </cell>
          <cell r="AJ181" t="str">
            <v>کمالي</v>
          </cell>
          <cell r="AK181" t="str">
            <v>-</v>
          </cell>
          <cell r="AL181">
            <v>80</v>
          </cell>
          <cell r="AM181">
            <v>99</v>
          </cell>
          <cell r="AN181">
            <v>95</v>
          </cell>
          <cell r="AO181">
            <v>65</v>
          </cell>
          <cell r="AP181">
            <v>339</v>
          </cell>
          <cell r="AQ181">
            <v>1</v>
          </cell>
          <cell r="AR181" t="str">
            <v>GG</v>
          </cell>
          <cell r="AS181" t="str">
            <v>GG</v>
          </cell>
        </row>
        <row r="182">
          <cell r="D182">
            <v>401806764</v>
          </cell>
          <cell r="E182" t="str">
            <v>فولادي الهه</v>
          </cell>
        </row>
        <row r="183">
          <cell r="D183">
            <v>400820430</v>
          </cell>
          <cell r="E183" t="str">
            <v>فيروز ارزو</v>
          </cell>
        </row>
        <row r="184">
          <cell r="D184">
            <v>401810418</v>
          </cell>
          <cell r="E184" t="str">
            <v>قاسم زاده کراده مريم</v>
          </cell>
        </row>
        <row r="185">
          <cell r="D185">
            <v>401809228</v>
          </cell>
          <cell r="E185" t="str">
            <v>قاسمي افضل مريم</v>
          </cell>
        </row>
        <row r="186">
          <cell r="D186">
            <v>401811198</v>
          </cell>
          <cell r="E186" t="str">
            <v>قاسمي شبانکاره نگار</v>
          </cell>
        </row>
        <row r="187">
          <cell r="D187">
            <v>401809574</v>
          </cell>
          <cell r="E187" t="str">
            <v>قاسمي شقايق</v>
          </cell>
        </row>
        <row r="188">
          <cell r="D188">
            <v>401810803</v>
          </cell>
          <cell r="E188" t="str">
            <v>قبادپور عاطفه</v>
          </cell>
        </row>
        <row r="189">
          <cell r="D189">
            <v>401811132</v>
          </cell>
          <cell r="E189" t="str">
            <v>قرباني قطب ابادي فاطمه</v>
          </cell>
        </row>
        <row r="190">
          <cell r="D190">
            <v>99820898</v>
          </cell>
          <cell r="E190" t="str">
            <v>قشقائي محمودي ياسمن</v>
          </cell>
        </row>
        <row r="191">
          <cell r="D191">
            <v>99800477</v>
          </cell>
          <cell r="E191" t="str">
            <v>قهرماني محمد</v>
          </cell>
        </row>
        <row r="192">
          <cell r="D192">
            <v>401806588</v>
          </cell>
          <cell r="E192" t="str">
            <v>قيطاسي محمد جواد</v>
          </cell>
        </row>
        <row r="193">
          <cell r="D193">
            <v>99800565</v>
          </cell>
          <cell r="E193" t="str">
            <v>کارگر حسين</v>
          </cell>
        </row>
        <row r="194">
          <cell r="D194">
            <v>401809517</v>
          </cell>
          <cell r="E194" t="str">
            <v>کاظمي احمدابادي مريم</v>
          </cell>
        </row>
        <row r="195">
          <cell r="D195">
            <v>401810571</v>
          </cell>
          <cell r="E195" t="str">
            <v>کاظمي پري چهر</v>
          </cell>
        </row>
        <row r="196">
          <cell r="D196">
            <v>99820174</v>
          </cell>
          <cell r="E196" t="str">
            <v>کاظمي زينب</v>
          </cell>
        </row>
        <row r="197">
          <cell r="D197">
            <v>401810233</v>
          </cell>
          <cell r="E197" t="str">
            <v>کامياب فاطمه</v>
          </cell>
        </row>
        <row r="198">
          <cell r="D198">
            <v>401808595</v>
          </cell>
          <cell r="E198" t="str">
            <v>کبيري شادي</v>
          </cell>
        </row>
        <row r="199">
          <cell r="D199">
            <v>401811124</v>
          </cell>
          <cell r="E199" t="str">
            <v>کراني زهرا</v>
          </cell>
        </row>
        <row r="200">
          <cell r="D200">
            <v>401808337</v>
          </cell>
          <cell r="E200" t="str">
            <v>کرمي حميده</v>
          </cell>
        </row>
        <row r="201">
          <cell r="D201">
            <v>400425356</v>
          </cell>
          <cell r="E201" t="str">
            <v>کرمي زهرا</v>
          </cell>
        </row>
        <row r="202">
          <cell r="D202">
            <v>401809742</v>
          </cell>
          <cell r="E202" t="str">
            <v>کرمي کشکولي فاطمه</v>
          </cell>
        </row>
        <row r="203">
          <cell r="D203">
            <v>401810885</v>
          </cell>
          <cell r="E203" t="str">
            <v>کريمي خرمي صبا</v>
          </cell>
        </row>
        <row r="204">
          <cell r="D204">
            <v>401806522</v>
          </cell>
          <cell r="E204" t="str">
            <v>کريمي زهرا</v>
          </cell>
        </row>
        <row r="205">
          <cell r="D205">
            <v>98805260</v>
          </cell>
          <cell r="E205" t="str">
            <v>کریمی نرجس</v>
          </cell>
          <cell r="F205">
            <v>9.9</v>
          </cell>
        </row>
        <row r="206">
          <cell r="D206">
            <v>401805631</v>
          </cell>
          <cell r="E206" t="str">
            <v>کسمايي مقدم مهوش</v>
          </cell>
        </row>
        <row r="207">
          <cell r="D207">
            <v>401805840</v>
          </cell>
          <cell r="E207" t="str">
            <v>کشاورز جدي اسما</v>
          </cell>
        </row>
        <row r="208">
          <cell r="D208">
            <v>401808080</v>
          </cell>
          <cell r="E208" t="str">
            <v>کشاورزمويدي فاطمه</v>
          </cell>
        </row>
        <row r="209">
          <cell r="D209">
            <v>401808193</v>
          </cell>
          <cell r="E209" t="str">
            <v>کشاورزي مريم</v>
          </cell>
        </row>
        <row r="210">
          <cell r="D210">
            <v>401808538</v>
          </cell>
          <cell r="E210" t="str">
            <v>کمالي سپيده</v>
          </cell>
        </row>
        <row r="211">
          <cell r="D211">
            <v>401811261</v>
          </cell>
          <cell r="E211" t="str">
            <v>کمالي فاطمه</v>
          </cell>
        </row>
        <row r="212">
          <cell r="D212">
            <v>99820904</v>
          </cell>
          <cell r="E212" t="str">
            <v>کمالی سحر</v>
          </cell>
        </row>
        <row r="213">
          <cell r="D213">
            <v>401811278</v>
          </cell>
          <cell r="E213" t="str">
            <v>گرامي خوب نجمه</v>
          </cell>
        </row>
        <row r="214">
          <cell r="D214">
            <v>401806555</v>
          </cell>
          <cell r="E214" t="str">
            <v>گل بخش زاده مريم</v>
          </cell>
        </row>
        <row r="215">
          <cell r="D215">
            <v>401805535</v>
          </cell>
          <cell r="E215" t="str">
            <v>گودرزي حديث</v>
          </cell>
          <cell r="F215">
            <v>10</v>
          </cell>
        </row>
        <row r="216">
          <cell r="D216">
            <v>401810225</v>
          </cell>
          <cell r="E216" t="str">
            <v>لطفي لعيا</v>
          </cell>
        </row>
        <row r="217">
          <cell r="D217">
            <v>401809791</v>
          </cell>
          <cell r="E217" t="str">
            <v>لطيف پور فاطمه</v>
          </cell>
        </row>
        <row r="218">
          <cell r="D218">
            <v>401808136</v>
          </cell>
          <cell r="E218" t="str">
            <v>مالکي فاطمه</v>
          </cell>
        </row>
        <row r="219">
          <cell r="D219">
            <v>401806635</v>
          </cell>
          <cell r="E219" t="str">
            <v>ماهوري گلنوش</v>
          </cell>
        </row>
        <row r="220">
          <cell r="D220">
            <v>401805205</v>
          </cell>
          <cell r="E220" t="str">
            <v>محمدي پگاه</v>
          </cell>
        </row>
        <row r="221">
          <cell r="D221">
            <v>401809092</v>
          </cell>
          <cell r="E221" t="str">
            <v>محمدي علي</v>
          </cell>
        </row>
        <row r="222">
          <cell r="D222">
            <v>401809277</v>
          </cell>
          <cell r="E222" t="str">
            <v>محمدي محدثه</v>
          </cell>
        </row>
        <row r="223">
          <cell r="D223">
            <v>401810756</v>
          </cell>
          <cell r="E223" t="str">
            <v>محمدی سارا</v>
          </cell>
        </row>
        <row r="224">
          <cell r="D224">
            <v>401810506</v>
          </cell>
          <cell r="E224" t="str">
            <v>مختاري زينب</v>
          </cell>
        </row>
        <row r="225">
          <cell r="D225">
            <v>401809976</v>
          </cell>
          <cell r="E225" t="str">
            <v>مرادي فاطمه</v>
          </cell>
          <cell r="F225">
            <v>9.9</v>
          </cell>
        </row>
        <row r="226">
          <cell r="D226">
            <v>401805502</v>
          </cell>
          <cell r="E226" t="str">
            <v>مرادي ملينا</v>
          </cell>
        </row>
        <row r="227">
          <cell r="D227">
            <v>401808948</v>
          </cell>
          <cell r="E227" t="str">
            <v>مرزبان غزاله</v>
          </cell>
        </row>
        <row r="228">
          <cell r="D228">
            <v>401806627</v>
          </cell>
          <cell r="E228" t="str">
            <v>مظفري فاطمه</v>
          </cell>
        </row>
        <row r="229">
          <cell r="D229">
            <v>99808022</v>
          </cell>
          <cell r="E229" t="str">
            <v>منصور آّبادي فاطمه</v>
          </cell>
        </row>
        <row r="230">
          <cell r="D230">
            <v>401805857</v>
          </cell>
          <cell r="E230" t="str">
            <v>منصوري فاطمه</v>
          </cell>
          <cell r="F230">
            <v>7</v>
          </cell>
        </row>
        <row r="231">
          <cell r="D231">
            <v>401808618</v>
          </cell>
          <cell r="E231" t="str">
            <v>منصوري نگار</v>
          </cell>
        </row>
        <row r="232">
          <cell r="D232">
            <v>401811157</v>
          </cell>
          <cell r="E232" t="str">
            <v>منفرد حنانه</v>
          </cell>
        </row>
        <row r="233">
          <cell r="D233">
            <v>401805703</v>
          </cell>
          <cell r="E233" t="str">
            <v>موسوي سيد اميرحسين</v>
          </cell>
        </row>
        <row r="235">
          <cell r="D235">
            <v>401805664</v>
          </cell>
          <cell r="E235" t="str">
            <v>ميرجاني هانيه</v>
          </cell>
        </row>
        <row r="236">
          <cell r="D236">
            <v>401811173</v>
          </cell>
          <cell r="E236" t="str">
            <v>نادري راحله</v>
          </cell>
        </row>
        <row r="237">
          <cell r="D237">
            <v>401808144</v>
          </cell>
          <cell r="E237" t="str">
            <v>نجفي نرجس</v>
          </cell>
        </row>
        <row r="238">
          <cell r="D238">
            <v>401805496</v>
          </cell>
          <cell r="E238" t="str">
            <v>نجمي فاطمه</v>
          </cell>
        </row>
        <row r="239">
          <cell r="D239">
            <v>401806506</v>
          </cell>
          <cell r="E239" t="str">
            <v>نظري مهرنوش</v>
          </cell>
        </row>
        <row r="240">
          <cell r="D240">
            <v>99820086</v>
          </cell>
          <cell r="E240" t="str">
            <v>نظري نيا مليکا</v>
          </cell>
        </row>
        <row r="241">
          <cell r="D241">
            <v>401810811</v>
          </cell>
          <cell r="E241" t="str">
            <v>نظري يلدا</v>
          </cell>
        </row>
        <row r="242">
          <cell r="D242">
            <v>98806705</v>
          </cell>
          <cell r="E242" t="str">
            <v>نعمتي فاطمه</v>
          </cell>
        </row>
        <row r="243">
          <cell r="D243">
            <v>401806723</v>
          </cell>
          <cell r="E243" t="str">
            <v>نعمتي فاطمه</v>
          </cell>
        </row>
        <row r="244">
          <cell r="D244">
            <v>401805953</v>
          </cell>
          <cell r="E244" t="str">
            <v>نيکزاد مهسا</v>
          </cell>
        </row>
        <row r="245">
          <cell r="D245">
            <v>401809494</v>
          </cell>
          <cell r="E245" t="str">
            <v>نيکنام شروين دخت</v>
          </cell>
        </row>
        <row r="246">
          <cell r="D246">
            <v>401810684</v>
          </cell>
          <cell r="E246" t="str">
            <v>هادي پور فاطمه</v>
          </cell>
        </row>
        <row r="247">
          <cell r="D247">
            <v>99820736</v>
          </cell>
          <cell r="E247" t="str">
            <v>هاشم پور مريم</v>
          </cell>
        </row>
        <row r="248">
          <cell r="D248">
            <v>401810731</v>
          </cell>
          <cell r="E248" t="str">
            <v>هوشمند فرناز</v>
          </cell>
        </row>
        <row r="249">
          <cell r="D249">
            <v>401806547</v>
          </cell>
          <cell r="E249" t="str">
            <v>هوشيار سپيده</v>
          </cell>
        </row>
        <row r="250">
          <cell r="D250">
            <v>401806893</v>
          </cell>
          <cell r="E250" t="str">
            <v>هوشيار مصرمي ناهيد</v>
          </cell>
        </row>
        <row r="251">
          <cell r="D251">
            <v>401809010</v>
          </cell>
          <cell r="E251" t="str">
            <v>وحيدي پيمان</v>
          </cell>
        </row>
        <row r="252">
          <cell r="D252">
            <v>401809131</v>
          </cell>
          <cell r="E252" t="str">
            <v>وحيدي عليرضا</v>
          </cell>
          <cell r="F252">
            <v>10</v>
          </cell>
        </row>
        <row r="253">
          <cell r="D253">
            <v>401806571</v>
          </cell>
          <cell r="E253" t="str">
            <v>يزدان جو عطيه</v>
          </cell>
        </row>
        <row r="254">
          <cell r="D254">
            <v>99807244</v>
          </cell>
          <cell r="E254" t="str">
            <v>يزداني سحر</v>
          </cell>
        </row>
        <row r="255">
          <cell r="D255">
            <v>401808892</v>
          </cell>
          <cell r="E255" t="str">
            <v>يوسفي کوثر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BG250"/>
  <sheetViews>
    <sheetView rightToLeft="1" tabSelected="1" topLeftCell="AS1" zoomScale="90" zoomScaleNormal="90" workbookViewId="0">
      <selection activeCell="AT3" sqref="AT3"/>
    </sheetView>
  </sheetViews>
  <sheetFormatPr defaultRowHeight="15"/>
  <cols>
    <col min="1" max="1" width="4.5703125" style="151" hidden="1" customWidth="1"/>
    <col min="2" max="2" width="12" style="151" hidden="1" customWidth="1"/>
    <col min="3" max="3" width="15.140625" style="151" hidden="1" customWidth="1"/>
    <col min="4" max="4" width="5.42578125" style="152" hidden="1" customWidth="1"/>
    <col min="5" max="5" width="15.140625" style="151" hidden="1" customWidth="1"/>
    <col min="6" max="6" width="4" style="151" hidden="1" customWidth="1"/>
    <col min="7" max="17" width="3.85546875" style="151" hidden="1" customWidth="1"/>
    <col min="18" max="18" width="5" style="151" hidden="1" customWidth="1"/>
    <col min="19" max="20" width="5.42578125" style="151" hidden="1" customWidth="1"/>
    <col min="21" max="21" width="3.85546875" style="151" hidden="1" customWidth="1"/>
    <col min="22" max="23" width="8.28515625" style="151" hidden="1" customWidth="1"/>
    <col min="24" max="25" width="2.7109375" style="153" hidden="1" customWidth="1"/>
    <col min="26" max="26" width="2.7109375" style="151" hidden="1" customWidth="1"/>
    <col min="27" max="27" width="2.5703125" style="151" hidden="1" customWidth="1"/>
    <col min="28" max="28" width="6.42578125" style="151" hidden="1" customWidth="1"/>
    <col min="29" max="30" width="5.140625" style="151" hidden="1" customWidth="1"/>
    <col min="31" max="31" width="8.28515625" style="151" hidden="1" customWidth="1"/>
    <col min="32" max="32" width="5.7109375" style="151" hidden="1" customWidth="1"/>
    <col min="33" max="33" width="5.85546875" style="154" hidden="1" customWidth="1"/>
    <col min="34" max="34" width="4.85546875" style="151" hidden="1" customWidth="1"/>
    <col min="35" max="35" width="4.42578125" style="151" hidden="1" customWidth="1"/>
    <col min="36" max="36" width="6.42578125" style="151" hidden="1" customWidth="1"/>
    <col min="37" max="37" width="5.85546875" style="154" hidden="1" customWidth="1"/>
    <col min="38" max="38" width="7.140625" style="155" hidden="1" customWidth="1"/>
    <col min="39" max="39" width="5.42578125" style="151" hidden="1" customWidth="1"/>
    <col min="40" max="40" width="6.5703125" style="151" hidden="1" customWidth="1"/>
    <col min="41" max="41" width="9.7109375" style="151" hidden="1" customWidth="1"/>
    <col min="42" max="42" width="7.85546875" style="151" hidden="1" customWidth="1"/>
    <col min="43" max="43" width="7.140625" style="151" hidden="1" customWidth="1"/>
    <col min="44" max="44" width="0" style="151" hidden="1" customWidth="1"/>
    <col min="45" max="45" width="39.140625" style="2" bestFit="1" customWidth="1"/>
    <col min="46" max="46" width="17.28515625" style="2" customWidth="1"/>
    <col min="47" max="47" width="15" style="2" customWidth="1"/>
    <col min="48" max="48" width="20.140625" style="2" customWidth="1"/>
    <col min="49" max="49" width="9.140625" style="2"/>
    <col min="50" max="50" width="11.140625" style="2" customWidth="1"/>
    <col min="51" max="51" width="4.7109375" style="2" customWidth="1"/>
    <col min="52" max="52" width="11.28515625" style="2" customWidth="1"/>
    <col min="53" max="53" width="11" style="2" customWidth="1"/>
    <col min="54" max="54" width="11.140625" style="2" bestFit="1" customWidth="1"/>
    <col min="55" max="16384" width="9.140625" style="2"/>
  </cols>
  <sheetData>
    <row r="1" spans="1:57" ht="21.75" thickBot="1">
      <c r="A1" s="57" t="s">
        <v>286</v>
      </c>
      <c r="B1" s="58"/>
      <c r="C1" s="59"/>
      <c r="D1" s="60"/>
      <c r="E1" s="61"/>
      <c r="F1" s="62"/>
      <c r="G1" s="58"/>
      <c r="H1" s="58"/>
      <c r="I1" s="58"/>
      <c r="J1" s="58" t="s">
        <v>0</v>
      </c>
      <c r="K1" s="58"/>
      <c r="L1" s="58"/>
      <c r="M1" s="58"/>
      <c r="N1" s="58"/>
      <c r="O1" s="58"/>
      <c r="P1" s="58"/>
      <c r="Q1" s="58"/>
      <c r="R1" s="63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64"/>
      <c r="AG1" s="65"/>
      <c r="AH1" s="64"/>
      <c r="AI1" s="58"/>
      <c r="AJ1" s="58"/>
      <c r="AK1" s="66"/>
      <c r="AL1" s="67"/>
      <c r="AM1" s="58"/>
      <c r="AN1" s="68"/>
      <c r="AO1" s="69"/>
      <c r="AP1" s="69"/>
      <c r="AQ1" s="70"/>
      <c r="AR1" s="71"/>
      <c r="AS1" s="1"/>
      <c r="AT1" s="1"/>
      <c r="AU1" s="1"/>
      <c r="AV1" s="1"/>
    </row>
    <row r="2" spans="1:57" ht="79.5" customHeight="1" thickBot="1">
      <c r="A2" s="72" t="s">
        <v>1</v>
      </c>
      <c r="B2" s="73" t="s">
        <v>2</v>
      </c>
      <c r="C2" s="74" t="s">
        <v>3</v>
      </c>
      <c r="D2" s="75" t="s">
        <v>4</v>
      </c>
      <c r="E2" s="76"/>
      <c r="F2" s="77" t="s">
        <v>5</v>
      </c>
      <c r="G2" s="77" t="s">
        <v>6</v>
      </c>
      <c r="H2" s="77" t="s">
        <v>7</v>
      </c>
      <c r="I2" s="77" t="s">
        <v>8</v>
      </c>
      <c r="J2" s="77" t="s">
        <v>9</v>
      </c>
      <c r="K2" s="78" t="s">
        <v>10</v>
      </c>
      <c r="L2" s="78" t="s">
        <v>11</v>
      </c>
      <c r="M2" s="78" t="s">
        <v>12</v>
      </c>
      <c r="N2" s="79" t="s">
        <v>13</v>
      </c>
      <c r="O2" s="78" t="s">
        <v>14</v>
      </c>
      <c r="P2" s="78" t="s">
        <v>15</v>
      </c>
      <c r="Q2" s="78" t="s">
        <v>16</v>
      </c>
      <c r="R2" s="78" t="s">
        <v>17</v>
      </c>
      <c r="S2" s="78" t="s">
        <v>18</v>
      </c>
      <c r="T2" s="78"/>
      <c r="U2" s="78" t="s">
        <v>19</v>
      </c>
      <c r="V2" s="78"/>
      <c r="W2" s="78" t="s">
        <v>20</v>
      </c>
      <c r="X2" s="78"/>
      <c r="Y2" s="78"/>
      <c r="Z2" s="78"/>
      <c r="AA2" s="78"/>
      <c r="AB2" s="78"/>
      <c r="AC2" s="78" t="s">
        <v>21</v>
      </c>
      <c r="AD2" s="78"/>
      <c r="AE2" s="80" t="s">
        <v>22</v>
      </c>
      <c r="AF2" s="81"/>
      <c r="AG2" s="82"/>
      <c r="AH2" s="81" t="s">
        <v>23</v>
      </c>
      <c r="AI2" s="80" t="s">
        <v>24</v>
      </c>
      <c r="AJ2" s="80" t="s">
        <v>25</v>
      </c>
      <c r="AK2" s="83" t="s">
        <v>26</v>
      </c>
      <c r="AL2" s="84"/>
      <c r="AM2" s="80" t="s">
        <v>27</v>
      </c>
      <c r="AN2" s="80" t="s">
        <v>28</v>
      </c>
      <c r="AO2" s="80" t="s">
        <v>29</v>
      </c>
      <c r="AP2" s="80" t="s">
        <v>30</v>
      </c>
      <c r="AQ2" s="70"/>
      <c r="AR2" s="85" t="s">
        <v>31</v>
      </c>
      <c r="AS2" s="3" t="s">
        <v>32</v>
      </c>
      <c r="AT2" s="4" t="s">
        <v>33</v>
      </c>
      <c r="AU2" s="4"/>
      <c r="AV2" s="5"/>
      <c r="AX2" s="6"/>
      <c r="AY2" s="6"/>
      <c r="AZ2" s="6"/>
      <c r="BA2" s="6"/>
      <c r="BB2" s="6"/>
      <c r="BC2" s="6"/>
      <c r="BD2" s="6"/>
      <c r="BE2" s="6"/>
    </row>
    <row r="3" spans="1:57" ht="24.95" customHeight="1" thickTop="1">
      <c r="A3" s="86">
        <v>1</v>
      </c>
      <c r="B3" s="87">
        <v>401805406</v>
      </c>
      <c r="C3" s="88" t="s">
        <v>34</v>
      </c>
      <c r="D3" s="89" t="str">
        <f>IFERROR(VLOOKUP(B3,'[1]1402_07_ST_STG'!U:X,4,FALSE),"")</f>
        <v>-</v>
      </c>
      <c r="E3" s="90" t="s">
        <v>35</v>
      </c>
      <c r="F3" s="91"/>
      <c r="G3" s="92"/>
      <c r="H3" s="92"/>
      <c r="I3" s="92"/>
      <c r="J3" s="92"/>
      <c r="K3" s="92"/>
      <c r="L3" s="92" t="s">
        <v>36</v>
      </c>
      <c r="M3" s="92"/>
      <c r="N3" s="92"/>
      <c r="O3" s="92"/>
      <c r="P3" s="92"/>
      <c r="Q3" s="92"/>
      <c r="R3" s="92" t="s">
        <v>37</v>
      </c>
      <c r="S3" s="92"/>
      <c r="T3" s="93"/>
      <c r="U3" s="92"/>
      <c r="V3" s="94" t="str">
        <f t="shared" ref="V3:V66" si="0">IF(AG3-W3=0,"",AG3-W3)</f>
        <v/>
      </c>
      <c r="W3" s="92">
        <f>IFERROR(VLOOKUP(B3,'[1]1402_07_ST_STG'!D:F,3,FALSE),"")</f>
        <v>0</v>
      </c>
      <c r="X3" s="92"/>
      <c r="Y3" s="92"/>
      <c r="Z3" s="92"/>
      <c r="AA3" s="92"/>
      <c r="AB3" s="92" t="str">
        <f t="shared" ref="AB3:AB66" si="1">IF(AC3&lt;&gt;AH3,"ER","")</f>
        <v/>
      </c>
      <c r="AC3" s="95" t="str">
        <f>IFERROR(VLOOKUP(B3,'[1]1402_07_ST_STG'!AH:AS,12,FALSE),"")</f>
        <v/>
      </c>
      <c r="AD3" s="95"/>
      <c r="AE3" s="96">
        <v>1.4</v>
      </c>
      <c r="AF3" s="97"/>
      <c r="AG3" s="98"/>
      <c r="AH3" s="99" t="s">
        <v>36</v>
      </c>
      <c r="AI3" s="100"/>
      <c r="AJ3" s="96" t="s">
        <v>36</v>
      </c>
      <c r="AK3" s="101" t="s">
        <v>36</v>
      </c>
      <c r="AL3" s="102"/>
      <c r="AM3" s="96" t="s">
        <v>36</v>
      </c>
      <c r="AN3" s="99" t="s">
        <v>36</v>
      </c>
      <c r="AO3" s="100" t="str">
        <f>IFERROR((AN3*4/20)+(AM3*2/20)+AI3+AK3+AJ3,"")</f>
        <v/>
      </c>
      <c r="AP3" s="100"/>
      <c r="AQ3" s="103"/>
      <c r="AR3" s="104"/>
      <c r="AS3" s="7" t="s">
        <v>38</v>
      </c>
      <c r="AT3" s="56"/>
      <c r="AU3" s="8" t="s">
        <v>39</v>
      </c>
      <c r="AV3" s="9"/>
      <c r="AX3" s="10"/>
      <c r="AY3" s="6"/>
      <c r="AZ3" s="6"/>
      <c r="BA3" s="11"/>
      <c r="BB3" s="10"/>
      <c r="BC3" s="6"/>
      <c r="BD3" s="6"/>
      <c r="BE3" s="11"/>
    </row>
    <row r="4" spans="1:57" ht="24.95" customHeight="1">
      <c r="A4" s="86">
        <v>3</v>
      </c>
      <c r="B4" s="87">
        <v>401810916</v>
      </c>
      <c r="C4" s="88" t="s">
        <v>40</v>
      </c>
      <c r="D4" s="89" t="str">
        <f>IFERROR(VLOOKUP(B4,'[1]1402_07_ST_STG'!U:X,4,FALSE),"")</f>
        <v/>
      </c>
      <c r="E4" s="90" t="s">
        <v>35</v>
      </c>
      <c r="F4" s="91"/>
      <c r="G4" s="92">
        <v>9</v>
      </c>
      <c r="H4" s="92"/>
      <c r="I4" s="92"/>
      <c r="J4" s="92"/>
      <c r="K4" s="92"/>
      <c r="L4" s="92" t="s">
        <v>36</v>
      </c>
      <c r="M4" s="92"/>
      <c r="N4" s="92"/>
      <c r="O4" s="92"/>
      <c r="P4" s="92"/>
      <c r="Q4" s="92"/>
      <c r="R4" s="92" t="s">
        <v>37</v>
      </c>
      <c r="S4" s="92"/>
      <c r="T4" s="93"/>
      <c r="U4" s="92"/>
      <c r="V4" s="94" t="str">
        <f t="shared" si="0"/>
        <v/>
      </c>
      <c r="W4" s="92">
        <f>IFERROR(VLOOKUP(B4,'[1]1402_07_ST_STG'!D:F,3,FALSE),"")</f>
        <v>0</v>
      </c>
      <c r="X4" s="92"/>
      <c r="Y4" s="92"/>
      <c r="Z4" s="92"/>
      <c r="AA4" s="92"/>
      <c r="AB4" s="92" t="str">
        <f t="shared" si="1"/>
        <v/>
      </c>
      <c r="AC4" s="95" t="str">
        <f>IFERROR(VLOOKUP(B4,'[1]1402_07_ST_STG'!AH:AS,12,FALSE),"")</f>
        <v/>
      </c>
      <c r="AD4" s="95"/>
      <c r="AE4" s="96">
        <v>0</v>
      </c>
      <c r="AF4" s="97"/>
      <c r="AG4" s="98"/>
      <c r="AH4" s="99" t="s">
        <v>36</v>
      </c>
      <c r="AI4" s="100"/>
      <c r="AJ4" s="96" t="s">
        <v>36</v>
      </c>
      <c r="AK4" s="101" t="s">
        <v>36</v>
      </c>
      <c r="AL4" s="102"/>
      <c r="AM4" s="96" t="s">
        <v>36</v>
      </c>
      <c r="AN4" s="99" t="s">
        <v>36</v>
      </c>
      <c r="AO4" s="100" t="str">
        <f t="shared" ref="AO4:AO67" si="2">IFERROR((AN4*4/20)+(AM4*2/20)+AI4+AK4+AJ4,"")</f>
        <v/>
      </c>
      <c r="AP4" s="100"/>
      <c r="AQ4" s="103"/>
      <c r="AR4" s="104"/>
      <c r="AS4" s="12" t="s">
        <v>41</v>
      </c>
      <c r="AT4" s="13" t="e">
        <f>VLOOKUP($AT3,$B:$AO,2,FALSE)</f>
        <v>#N/A</v>
      </c>
      <c r="AU4" s="14"/>
      <c r="AV4" s="9"/>
      <c r="AX4" s="10"/>
      <c r="AY4" s="6"/>
      <c r="AZ4" s="6"/>
      <c r="BA4" s="11"/>
      <c r="BB4" s="10"/>
      <c r="BC4" s="6"/>
      <c r="BD4" s="6"/>
      <c r="BE4" s="11"/>
    </row>
    <row r="5" spans="1:57" ht="24.95" customHeight="1">
      <c r="A5" s="86">
        <v>4</v>
      </c>
      <c r="B5" s="87">
        <v>401805012</v>
      </c>
      <c r="C5" s="88" t="s">
        <v>42</v>
      </c>
      <c r="D5" s="89" t="str">
        <f>IFERROR(VLOOKUP(B5,'[1]1402_07_ST_STG'!U:X,4,FALSE),"")</f>
        <v>-</v>
      </c>
      <c r="E5" s="90"/>
      <c r="F5" s="91"/>
      <c r="G5" s="92"/>
      <c r="H5" s="92"/>
      <c r="I5" s="92" t="s">
        <v>43</v>
      </c>
      <c r="J5" s="92">
        <v>30</v>
      </c>
      <c r="K5" s="92"/>
      <c r="L5" s="92" t="s">
        <v>36</v>
      </c>
      <c r="M5" s="92"/>
      <c r="N5" s="92"/>
      <c r="O5" s="92"/>
      <c r="P5" s="92"/>
      <c r="Q5" s="92"/>
      <c r="R5" s="92" t="s">
        <v>37</v>
      </c>
      <c r="S5" s="92"/>
      <c r="T5" s="93"/>
      <c r="U5" s="92"/>
      <c r="V5" s="94" t="str">
        <f t="shared" si="0"/>
        <v/>
      </c>
      <c r="W5" s="92">
        <f>IFERROR(VLOOKUP(B5,'[1]1402_07_ST_STG'!D:F,3,FALSE),"")</f>
        <v>0</v>
      </c>
      <c r="X5" s="92"/>
      <c r="Y5" s="92"/>
      <c r="Z5" s="92"/>
      <c r="AA5" s="92"/>
      <c r="AB5" s="92" t="str">
        <f t="shared" si="1"/>
        <v/>
      </c>
      <c r="AC5" s="95" t="str">
        <f>IFERROR(VLOOKUP(B5,'[1]1402_07_ST_STG'!AH:AS,12,FALSE),"")</f>
        <v/>
      </c>
      <c r="AD5" s="95"/>
      <c r="AE5" s="96" t="e">
        <v>#VALUE!</v>
      </c>
      <c r="AF5" s="97"/>
      <c r="AG5" s="98"/>
      <c r="AH5" s="99" t="s">
        <v>36</v>
      </c>
      <c r="AI5" s="100">
        <v>0.5</v>
      </c>
      <c r="AJ5" s="96">
        <v>0</v>
      </c>
      <c r="AK5" s="101" t="s">
        <v>36</v>
      </c>
      <c r="AL5" s="102"/>
      <c r="AM5" s="96" t="s">
        <v>36</v>
      </c>
      <c r="AN5" s="99" t="s">
        <v>36</v>
      </c>
      <c r="AO5" s="100" t="str">
        <f t="shared" si="2"/>
        <v/>
      </c>
      <c r="AP5" s="100"/>
      <c r="AQ5" s="103"/>
      <c r="AR5" s="104"/>
      <c r="AS5" s="15" t="s">
        <v>44</v>
      </c>
      <c r="AT5" s="16" t="e">
        <f>AT14</f>
        <v>#N/A</v>
      </c>
      <c r="AU5" s="8" t="s">
        <v>45</v>
      </c>
      <c r="AV5" s="17"/>
      <c r="AX5" s="10"/>
      <c r="AY5" s="6"/>
      <c r="AZ5" s="6"/>
      <c r="BA5" s="6"/>
      <c r="BB5" s="10"/>
      <c r="BC5" s="6"/>
      <c r="BD5" s="6"/>
      <c r="BE5" s="11"/>
    </row>
    <row r="6" spans="1:57" ht="24.95" customHeight="1">
      <c r="A6" s="86">
        <v>5</v>
      </c>
      <c r="B6" s="87">
        <v>401809027</v>
      </c>
      <c r="C6" s="88" t="s">
        <v>46</v>
      </c>
      <c r="D6" s="89" t="str">
        <f>IFERROR(VLOOKUP(B6,'[1]1402_07_ST_STG'!U:X,4,FALSE),"")</f>
        <v>-</v>
      </c>
      <c r="E6" s="90" t="s">
        <v>35</v>
      </c>
      <c r="F6" s="91"/>
      <c r="G6" s="92">
        <v>9</v>
      </c>
      <c r="H6" s="92">
        <v>16</v>
      </c>
      <c r="I6" s="92">
        <v>23</v>
      </c>
      <c r="J6" s="92">
        <v>30</v>
      </c>
      <c r="K6" s="92">
        <v>7</v>
      </c>
      <c r="L6" s="92" t="s">
        <v>47</v>
      </c>
      <c r="M6" s="92">
        <v>21</v>
      </c>
      <c r="N6" s="92"/>
      <c r="O6" s="92"/>
      <c r="P6" s="92">
        <v>12</v>
      </c>
      <c r="Q6" s="92">
        <v>19</v>
      </c>
      <c r="R6" s="92" t="s">
        <v>37</v>
      </c>
      <c r="S6" s="92">
        <v>3</v>
      </c>
      <c r="T6" s="93"/>
      <c r="U6" s="92"/>
      <c r="V6" s="94">
        <f t="shared" si="0"/>
        <v>9.9</v>
      </c>
      <c r="W6" s="92">
        <f>IFERROR(VLOOKUP(B6,'[1]1402_07_ST_STG'!D:F,3,FALSE),"")</f>
        <v>0</v>
      </c>
      <c r="X6" s="92"/>
      <c r="Y6" s="92"/>
      <c r="Z6" s="92"/>
      <c r="AA6" s="92"/>
      <c r="AB6" s="92" t="str">
        <f t="shared" si="1"/>
        <v/>
      </c>
      <c r="AC6" s="95" t="str">
        <f>IFERROR(VLOOKUP(B6,'[1]1402_07_ST_STG'!AH:AS,12,FALSE),"")</f>
        <v/>
      </c>
      <c r="AD6" s="95"/>
      <c r="AE6" s="96">
        <v>2</v>
      </c>
      <c r="AF6" s="97"/>
      <c r="AG6" s="98">
        <v>9.9</v>
      </c>
      <c r="AH6" s="99" t="s">
        <v>36</v>
      </c>
      <c r="AI6" s="100">
        <v>2</v>
      </c>
      <c r="AJ6" s="96">
        <v>2</v>
      </c>
      <c r="AK6" s="101">
        <v>9.9</v>
      </c>
      <c r="AL6" s="102"/>
      <c r="AM6" s="96" t="s">
        <v>36</v>
      </c>
      <c r="AN6" s="99" t="s">
        <v>36</v>
      </c>
      <c r="AO6" s="100" t="str">
        <f t="shared" si="2"/>
        <v/>
      </c>
      <c r="AP6" s="100"/>
      <c r="AQ6" s="103"/>
      <c r="AR6" s="104"/>
      <c r="AS6" s="15"/>
      <c r="AT6" s="16"/>
      <c r="AU6" s="8"/>
      <c r="AV6" s="17"/>
      <c r="AX6" s="10"/>
      <c r="AY6" s="6"/>
      <c r="AZ6" s="6"/>
      <c r="BA6" s="6"/>
      <c r="BB6" s="6"/>
      <c r="BC6" s="6"/>
      <c r="BD6" s="6"/>
      <c r="BE6" s="6"/>
    </row>
    <row r="7" spans="1:57" ht="24.95" customHeight="1">
      <c r="A7" s="86">
        <v>6</v>
      </c>
      <c r="B7" s="87">
        <v>401809084</v>
      </c>
      <c r="C7" s="88" t="s">
        <v>48</v>
      </c>
      <c r="D7" s="89" t="str">
        <f>IFERROR(VLOOKUP(B7,'[1]1402_07_ST_STG'!U:X,4,FALSE),"")</f>
        <v>-</v>
      </c>
      <c r="E7" s="90"/>
      <c r="F7" s="91"/>
      <c r="G7" s="92">
        <v>9</v>
      </c>
      <c r="H7" s="92">
        <v>16</v>
      </c>
      <c r="I7" s="92">
        <v>23</v>
      </c>
      <c r="J7" s="92">
        <v>30</v>
      </c>
      <c r="K7" s="92">
        <v>7</v>
      </c>
      <c r="L7" s="92" t="s">
        <v>47</v>
      </c>
      <c r="M7" s="92">
        <v>21</v>
      </c>
      <c r="N7" s="92"/>
      <c r="O7" s="92"/>
      <c r="P7" s="92">
        <v>12</v>
      </c>
      <c r="Q7" s="92">
        <v>19</v>
      </c>
      <c r="R7" s="92" t="s">
        <v>37</v>
      </c>
      <c r="S7" s="92"/>
      <c r="T7" s="93"/>
      <c r="U7" s="92"/>
      <c r="V7" s="94" t="str">
        <f t="shared" si="0"/>
        <v/>
      </c>
      <c r="W7" s="92">
        <f>IFERROR(VLOOKUP(B7,'[1]1402_07_ST_STG'!D:F,3,FALSE),"")</f>
        <v>0</v>
      </c>
      <c r="X7" s="92"/>
      <c r="Y7" s="92"/>
      <c r="Z7" s="92"/>
      <c r="AA7" s="92"/>
      <c r="AB7" s="92" t="str">
        <f t="shared" si="1"/>
        <v/>
      </c>
      <c r="AC7" s="95" t="str">
        <f>IFERROR(VLOOKUP(B7,'[1]1402_07_ST_STG'!AH:AS,12,FALSE),"")</f>
        <v/>
      </c>
      <c r="AD7" s="95"/>
      <c r="AE7" s="96">
        <v>2</v>
      </c>
      <c r="AF7" s="97"/>
      <c r="AG7" s="98"/>
      <c r="AH7" s="99" t="s">
        <v>36</v>
      </c>
      <c r="AI7" s="100">
        <v>2</v>
      </c>
      <c r="AJ7" s="96">
        <v>1</v>
      </c>
      <c r="AK7" s="101" t="s">
        <v>36</v>
      </c>
      <c r="AL7" s="102"/>
      <c r="AM7" s="96" t="s">
        <v>36</v>
      </c>
      <c r="AN7" s="99" t="s">
        <v>36</v>
      </c>
      <c r="AO7" s="100" t="str">
        <f t="shared" si="2"/>
        <v/>
      </c>
      <c r="AP7" s="100"/>
      <c r="AQ7" s="103"/>
      <c r="AR7" s="104"/>
      <c r="AS7" s="18" t="s">
        <v>49</v>
      </c>
      <c r="AT7" s="19" t="e">
        <f>VLOOKUP($AT$3,B:AP,38,FALSE)</f>
        <v>#N/A</v>
      </c>
      <c r="AU7" s="20" t="s">
        <v>50</v>
      </c>
      <c r="AV7" s="21"/>
      <c r="AX7" s="10"/>
      <c r="AY7" s="6"/>
      <c r="AZ7" s="6"/>
      <c r="BA7" s="11"/>
      <c r="BB7" s="10"/>
      <c r="BC7" s="6"/>
      <c r="BD7" s="6"/>
      <c r="BE7" s="11"/>
    </row>
    <row r="8" spans="1:57" ht="24.95" customHeight="1">
      <c r="A8" s="86">
        <v>7</v>
      </c>
      <c r="B8" s="87">
        <v>401805295</v>
      </c>
      <c r="C8" s="88" t="s">
        <v>51</v>
      </c>
      <c r="D8" s="89" t="str">
        <f>IFERROR(VLOOKUP(B8,'[1]1402_07_ST_STG'!U:X,4,FALSE),"")</f>
        <v>-</v>
      </c>
      <c r="E8" s="90" t="s">
        <v>35</v>
      </c>
      <c r="F8" s="91"/>
      <c r="G8" s="92">
        <v>9</v>
      </c>
      <c r="H8" s="92">
        <v>16</v>
      </c>
      <c r="I8" s="92">
        <v>23</v>
      </c>
      <c r="J8" s="92">
        <v>30</v>
      </c>
      <c r="K8" s="92">
        <v>7</v>
      </c>
      <c r="L8" s="92" t="s">
        <v>52</v>
      </c>
      <c r="M8" s="92" t="s">
        <v>53</v>
      </c>
      <c r="N8" s="92"/>
      <c r="O8" s="92"/>
      <c r="P8" s="92">
        <v>12</v>
      </c>
      <c r="Q8" s="92">
        <v>19</v>
      </c>
      <c r="R8" s="92" t="s">
        <v>37</v>
      </c>
      <c r="S8" s="92"/>
      <c r="T8" s="93"/>
      <c r="U8" s="92">
        <v>28</v>
      </c>
      <c r="V8" s="94">
        <f t="shared" si="0"/>
        <v>9.8000000000000007</v>
      </c>
      <c r="W8" s="92">
        <f>IFERROR(VLOOKUP(B8,'[1]1402_07_ST_STG'!D:F,3,FALSE),"")</f>
        <v>0</v>
      </c>
      <c r="X8" s="92"/>
      <c r="Y8" s="92"/>
      <c r="Z8" s="92"/>
      <c r="AA8" s="92"/>
      <c r="AB8" s="92" t="str">
        <f t="shared" si="1"/>
        <v/>
      </c>
      <c r="AC8" s="95" t="str">
        <f>IFERROR(VLOOKUP(B8,'[1]1402_07_ST_STG'!AH:AS,12,FALSE),"")</f>
        <v/>
      </c>
      <c r="AD8" s="95"/>
      <c r="AE8" s="96">
        <v>2</v>
      </c>
      <c r="AF8" s="97"/>
      <c r="AG8" s="98">
        <v>9.8000000000000007</v>
      </c>
      <c r="AH8" s="99" t="s">
        <v>36</v>
      </c>
      <c r="AI8" s="100">
        <v>2</v>
      </c>
      <c r="AJ8" s="96">
        <v>1</v>
      </c>
      <c r="AK8" s="101">
        <v>9.8000000000000007</v>
      </c>
      <c r="AL8" s="102"/>
      <c r="AM8" s="96" t="s">
        <v>36</v>
      </c>
      <c r="AN8" s="99" t="s">
        <v>36</v>
      </c>
      <c r="AO8" s="100" t="str">
        <f t="shared" si="2"/>
        <v/>
      </c>
      <c r="AP8" s="100"/>
      <c r="AQ8" s="103"/>
      <c r="AR8" s="104"/>
      <c r="AS8" s="18" t="s">
        <v>54</v>
      </c>
      <c r="AT8" s="19" t="e">
        <f>VLOOKUP($AT$3,B:AP,39,FALSE)</f>
        <v>#N/A</v>
      </c>
      <c r="AU8" s="20"/>
      <c r="AV8" s="21"/>
      <c r="AX8" s="10"/>
      <c r="AY8" s="6"/>
      <c r="AZ8" s="6"/>
      <c r="BA8" s="11"/>
      <c r="BB8" s="10"/>
      <c r="BC8" s="6"/>
      <c r="BD8" s="6"/>
      <c r="BE8" s="11"/>
    </row>
    <row r="9" spans="1:57" ht="24.95" customHeight="1">
      <c r="A9" s="86">
        <v>8</v>
      </c>
      <c r="B9" s="87">
        <v>401811165</v>
      </c>
      <c r="C9" s="88" t="s">
        <v>55</v>
      </c>
      <c r="D9" s="89" t="str">
        <f>IFERROR(VLOOKUP(B9,'[1]1402_07_ST_STG'!U:X,4,FALSE),"")</f>
        <v/>
      </c>
      <c r="E9" s="90" t="s">
        <v>35</v>
      </c>
      <c r="F9" s="91"/>
      <c r="G9" s="92">
        <v>9</v>
      </c>
      <c r="H9" s="92">
        <v>16</v>
      </c>
      <c r="I9" s="92">
        <v>23</v>
      </c>
      <c r="J9" s="92">
        <v>30</v>
      </c>
      <c r="K9" s="92">
        <v>7</v>
      </c>
      <c r="L9" s="92" t="s">
        <v>47</v>
      </c>
      <c r="M9" s="92">
        <v>21</v>
      </c>
      <c r="N9" s="92"/>
      <c r="O9" s="92">
        <v>5</v>
      </c>
      <c r="P9" s="92">
        <v>12</v>
      </c>
      <c r="Q9" s="92">
        <v>19</v>
      </c>
      <c r="R9" s="92" t="s">
        <v>37</v>
      </c>
      <c r="S9" s="92">
        <v>3</v>
      </c>
      <c r="T9" s="93"/>
      <c r="U9" s="92">
        <v>28</v>
      </c>
      <c r="V9" s="94">
        <f t="shared" si="0"/>
        <v>9.6999999999999993</v>
      </c>
      <c r="W9" s="92">
        <f>IFERROR(VLOOKUP(B9,'[1]1402_07_ST_STG'!D:F,3,FALSE),"")</f>
        <v>0</v>
      </c>
      <c r="X9" s="92"/>
      <c r="Y9" s="92"/>
      <c r="Z9" s="92"/>
      <c r="AA9" s="92"/>
      <c r="AB9" s="92" t="str">
        <f t="shared" si="1"/>
        <v/>
      </c>
      <c r="AC9" s="95" t="str">
        <f>IFERROR(VLOOKUP(B9,'[1]1402_07_ST_STG'!AH:AS,12,FALSE),"")</f>
        <v>GG</v>
      </c>
      <c r="AD9" s="95"/>
      <c r="AE9" s="96">
        <v>2</v>
      </c>
      <c r="AF9" s="97"/>
      <c r="AG9" s="98">
        <v>9.6999999999999993</v>
      </c>
      <c r="AH9" s="99" t="s">
        <v>56</v>
      </c>
      <c r="AI9" s="100">
        <v>2</v>
      </c>
      <c r="AJ9" s="96">
        <v>2</v>
      </c>
      <c r="AK9" s="101">
        <v>9.6999999999999993</v>
      </c>
      <c r="AL9" s="102"/>
      <c r="AM9" s="96">
        <v>18.75</v>
      </c>
      <c r="AN9" s="99">
        <v>19.75</v>
      </c>
      <c r="AO9" s="100">
        <f t="shared" si="2"/>
        <v>19.524999999999999</v>
      </c>
      <c r="AP9" s="100"/>
      <c r="AQ9" s="103"/>
      <c r="AR9" s="104"/>
      <c r="AS9" s="18" t="s">
        <v>57</v>
      </c>
      <c r="AT9" s="19">
        <f>IFERROR(AT7*2/20,0)</f>
        <v>0</v>
      </c>
      <c r="AU9" s="20"/>
      <c r="AV9" s="21"/>
      <c r="AX9" s="10"/>
      <c r="AY9" s="6"/>
      <c r="AZ9" s="6"/>
      <c r="BA9" s="6"/>
      <c r="BB9" s="10"/>
      <c r="BC9" s="6"/>
      <c r="BD9" s="6"/>
      <c r="BE9" s="11"/>
    </row>
    <row r="10" spans="1:57" ht="24.95" customHeight="1">
      <c r="A10" s="86">
        <v>9</v>
      </c>
      <c r="B10" s="87">
        <v>401810104</v>
      </c>
      <c r="C10" s="88" t="s">
        <v>58</v>
      </c>
      <c r="D10" s="89" t="str">
        <f>IFERROR(VLOOKUP(B10,'[1]1402_07_ST_STG'!U:X,4,FALSE),"")</f>
        <v/>
      </c>
      <c r="E10" s="90" t="s">
        <v>35</v>
      </c>
      <c r="F10" s="91"/>
      <c r="G10" s="92">
        <v>9</v>
      </c>
      <c r="H10" s="92"/>
      <c r="I10" s="92">
        <v>23</v>
      </c>
      <c r="J10" s="92">
        <v>30</v>
      </c>
      <c r="K10" s="92" t="s">
        <v>59</v>
      </c>
      <c r="L10" s="92" t="s">
        <v>47</v>
      </c>
      <c r="M10" s="92">
        <v>21</v>
      </c>
      <c r="N10" s="92"/>
      <c r="O10" s="92">
        <v>5</v>
      </c>
      <c r="P10" s="92" t="s">
        <v>60</v>
      </c>
      <c r="Q10" s="92">
        <v>19</v>
      </c>
      <c r="R10" s="92" t="s">
        <v>37</v>
      </c>
      <c r="S10" s="92" t="s">
        <v>61</v>
      </c>
      <c r="T10" s="93"/>
      <c r="U10" s="92"/>
      <c r="V10" s="94">
        <f t="shared" si="0"/>
        <v>9.5</v>
      </c>
      <c r="W10" s="92">
        <f>IFERROR(VLOOKUP(B10,'[1]1402_07_ST_STG'!D:F,3,FALSE),"")</f>
        <v>0</v>
      </c>
      <c r="X10" s="92"/>
      <c r="Y10" s="92"/>
      <c r="Z10" s="92"/>
      <c r="AA10" s="92"/>
      <c r="AB10" s="92" t="str">
        <f t="shared" si="1"/>
        <v/>
      </c>
      <c r="AC10" s="95" t="str">
        <f>IFERROR(VLOOKUP(B10,'[1]1402_07_ST_STG'!AH:AS,12,FALSE),"")</f>
        <v>GG</v>
      </c>
      <c r="AD10" s="95"/>
      <c r="AE10" s="96">
        <v>0.4</v>
      </c>
      <c r="AF10" s="97"/>
      <c r="AG10" s="98">
        <v>9.5</v>
      </c>
      <c r="AH10" s="99" t="s">
        <v>56</v>
      </c>
      <c r="AI10" s="100">
        <v>2</v>
      </c>
      <c r="AJ10" s="96">
        <v>2</v>
      </c>
      <c r="AK10" s="101">
        <v>9.5</v>
      </c>
      <c r="AL10" s="102"/>
      <c r="AM10" s="96">
        <v>11</v>
      </c>
      <c r="AN10" s="99">
        <v>17.25</v>
      </c>
      <c r="AO10" s="100">
        <f t="shared" si="2"/>
        <v>18.05</v>
      </c>
      <c r="AP10" s="100"/>
      <c r="AQ10" s="103"/>
      <c r="AR10" s="104"/>
      <c r="AS10" s="22" t="s">
        <v>62</v>
      </c>
      <c r="AT10" s="23">
        <f>IFERROR(AT8*4/20,0)</f>
        <v>0</v>
      </c>
      <c r="AU10" s="8" t="s">
        <v>63</v>
      </c>
      <c r="AV10" s="9"/>
      <c r="AX10" s="10"/>
      <c r="AY10" s="6"/>
      <c r="AZ10" s="6"/>
      <c r="BA10" s="11"/>
      <c r="BB10" s="10"/>
      <c r="BC10" s="6"/>
      <c r="BD10" s="6"/>
      <c r="BE10" s="6"/>
    </row>
    <row r="11" spans="1:57" ht="24.95" customHeight="1">
      <c r="A11" s="86">
        <v>10</v>
      </c>
      <c r="B11" s="87">
        <v>400807775</v>
      </c>
      <c r="C11" s="88" t="s">
        <v>64</v>
      </c>
      <c r="D11" s="89" t="str">
        <f>IFERROR(VLOOKUP(B11,'[1]1402_07_ST_STG'!U:X,4,FALSE),"")</f>
        <v/>
      </c>
      <c r="E11" s="90" t="s">
        <v>35</v>
      </c>
      <c r="F11" s="91"/>
      <c r="G11" s="92"/>
      <c r="H11" s="92"/>
      <c r="I11" s="92"/>
      <c r="J11" s="92"/>
      <c r="K11" s="92"/>
      <c r="L11" s="92" t="s">
        <v>36</v>
      </c>
      <c r="M11" s="92"/>
      <c r="N11" s="92"/>
      <c r="O11" s="92"/>
      <c r="P11" s="92"/>
      <c r="Q11" s="92"/>
      <c r="R11" s="92" t="s">
        <v>37</v>
      </c>
      <c r="S11" s="93" t="s">
        <v>65</v>
      </c>
      <c r="T11" s="93"/>
      <c r="U11" s="92"/>
      <c r="V11" s="94">
        <f t="shared" si="0"/>
        <v>9.6999999999999993</v>
      </c>
      <c r="W11" s="92">
        <f>IFERROR(VLOOKUP(B11,'[1]1402_07_ST_STG'!D:F,3,FALSE),"")</f>
        <v>0</v>
      </c>
      <c r="X11" s="92"/>
      <c r="Y11" s="92"/>
      <c r="Z11" s="92"/>
      <c r="AA11" s="92"/>
      <c r="AB11" s="92" t="str">
        <f t="shared" si="1"/>
        <v/>
      </c>
      <c r="AC11" s="95" t="str">
        <f>IFERROR(VLOOKUP(B11,'[1]1402_07_ST_STG'!AH:AS,12,FALSE),"")</f>
        <v>GG</v>
      </c>
      <c r="AD11" s="95"/>
      <c r="AE11" s="96">
        <v>2</v>
      </c>
      <c r="AF11" s="97"/>
      <c r="AG11" s="98">
        <v>9.6999999999999993</v>
      </c>
      <c r="AH11" s="99" t="s">
        <v>56</v>
      </c>
      <c r="AI11" s="100">
        <v>0.5</v>
      </c>
      <c r="AJ11" s="96">
        <v>1.9</v>
      </c>
      <c r="AK11" s="101">
        <v>9.6999999999999993</v>
      </c>
      <c r="AL11" s="102"/>
      <c r="AM11" s="96">
        <v>12.75</v>
      </c>
      <c r="AN11" s="99">
        <v>16.75</v>
      </c>
      <c r="AO11" s="100">
        <f t="shared" si="2"/>
        <v>16.724999999999998</v>
      </c>
      <c r="AP11" s="100"/>
      <c r="AQ11" s="103"/>
      <c r="AR11" s="104"/>
      <c r="AS11" s="18" t="s">
        <v>66</v>
      </c>
      <c r="AT11" s="19" t="e">
        <f>(VLOOKUP($AT$3,$B:$AP,34,FALSE))</f>
        <v>#N/A</v>
      </c>
      <c r="AU11" s="14"/>
      <c r="AV11" s="9"/>
      <c r="AX11" s="10"/>
      <c r="AY11" s="6"/>
      <c r="AZ11" s="6"/>
      <c r="BA11" s="6"/>
      <c r="BB11" s="10"/>
      <c r="BC11" s="6"/>
      <c r="BD11" s="6"/>
      <c r="BE11" s="11"/>
    </row>
    <row r="12" spans="1:57" ht="24.95" customHeight="1">
      <c r="A12" s="86">
        <v>11</v>
      </c>
      <c r="B12" s="87">
        <v>400805085</v>
      </c>
      <c r="C12" s="88" t="s">
        <v>67</v>
      </c>
      <c r="D12" s="89" t="str">
        <f>IFERROR(VLOOKUP(B12,'[1]1402_07_ST_STG'!U:X,4,FALSE),"")</f>
        <v/>
      </c>
      <c r="E12" s="90" t="s">
        <v>35</v>
      </c>
      <c r="F12" s="91"/>
      <c r="G12" s="92">
        <v>9</v>
      </c>
      <c r="H12" s="92"/>
      <c r="I12" s="92"/>
      <c r="J12" s="92"/>
      <c r="K12" s="92"/>
      <c r="L12" s="92" t="s">
        <v>36</v>
      </c>
      <c r="M12" s="92"/>
      <c r="N12" s="92"/>
      <c r="O12" s="92"/>
      <c r="P12" s="92"/>
      <c r="Q12" s="92"/>
      <c r="R12" s="92" t="s">
        <v>37</v>
      </c>
      <c r="S12" s="92"/>
      <c r="T12" s="93"/>
      <c r="U12" s="92"/>
      <c r="V12" s="94" t="str">
        <f t="shared" si="0"/>
        <v/>
      </c>
      <c r="W12" s="92">
        <f>IFERROR(VLOOKUP(B12,'[1]1402_07_ST_STG'!D:F,3,FALSE),"")</f>
        <v>0</v>
      </c>
      <c r="X12" s="92"/>
      <c r="Y12" s="92"/>
      <c r="Z12" s="92"/>
      <c r="AA12" s="92"/>
      <c r="AB12" s="92" t="str">
        <f t="shared" si="1"/>
        <v>ER</v>
      </c>
      <c r="AC12" s="105" t="str">
        <f>IFERROR(VLOOKUP(B12,'[1]1402_07_ST_STG'!AH:AS,12,FALSE),"")</f>
        <v>GG</v>
      </c>
      <c r="AD12" s="95"/>
      <c r="AE12" s="96">
        <v>0</v>
      </c>
      <c r="AF12" s="97"/>
      <c r="AG12" s="98"/>
      <c r="AH12" s="99" t="s">
        <v>36</v>
      </c>
      <c r="AI12" s="100"/>
      <c r="AJ12" s="96" t="s">
        <v>36</v>
      </c>
      <c r="AK12" s="101" t="s">
        <v>36</v>
      </c>
      <c r="AL12" s="102"/>
      <c r="AM12" s="96" t="s">
        <v>36</v>
      </c>
      <c r="AN12" s="99" t="s">
        <v>36</v>
      </c>
      <c r="AO12" s="100" t="str">
        <f t="shared" si="2"/>
        <v/>
      </c>
      <c r="AP12" s="100"/>
      <c r="AQ12" s="103"/>
      <c r="AR12" s="104"/>
      <c r="AS12" s="24" t="s">
        <v>68</v>
      </c>
      <c r="AT12" s="25" t="e">
        <f>VLOOKUP($AT$3,$B:$AP,35,FALSE)</f>
        <v>#N/A</v>
      </c>
      <c r="AU12" s="26"/>
      <c r="AV12" s="27"/>
      <c r="AX12" s="10"/>
      <c r="AY12" s="6"/>
      <c r="AZ12" s="6"/>
      <c r="BA12" s="11"/>
      <c r="BB12" s="10"/>
      <c r="BC12" s="6"/>
      <c r="BD12" s="6"/>
      <c r="BE12" s="11"/>
    </row>
    <row r="13" spans="1:57" ht="24.95" customHeight="1" thickBot="1">
      <c r="A13" s="86">
        <v>12</v>
      </c>
      <c r="B13" s="87">
        <v>401810338</v>
      </c>
      <c r="C13" s="88" t="s">
        <v>69</v>
      </c>
      <c r="D13" s="89" t="str">
        <f>IFERROR(VLOOKUP(B13,'[1]1402_07_ST_STG'!U:X,4,FALSE),"")</f>
        <v>-</v>
      </c>
      <c r="E13" s="90" t="s">
        <v>35</v>
      </c>
      <c r="F13" s="91"/>
      <c r="G13" s="92">
        <v>9</v>
      </c>
      <c r="H13" s="92">
        <v>16</v>
      </c>
      <c r="I13" s="92">
        <v>23</v>
      </c>
      <c r="J13" s="92">
        <v>30</v>
      </c>
      <c r="K13" s="92"/>
      <c r="L13" s="92" t="s">
        <v>70</v>
      </c>
      <c r="M13" s="92"/>
      <c r="N13" s="92"/>
      <c r="O13" s="92"/>
      <c r="P13" s="92" t="s">
        <v>60</v>
      </c>
      <c r="Q13" s="92">
        <v>19</v>
      </c>
      <c r="R13" s="92" t="s">
        <v>37</v>
      </c>
      <c r="S13" s="92"/>
      <c r="T13" s="93"/>
      <c r="U13" s="92"/>
      <c r="V13" s="94" t="str">
        <f t="shared" si="0"/>
        <v/>
      </c>
      <c r="W13" s="92">
        <f>IFERROR(VLOOKUP(B13,'[1]1402_07_ST_STG'!D:F,3,FALSE),"")</f>
        <v>0</v>
      </c>
      <c r="X13" s="92"/>
      <c r="Y13" s="92"/>
      <c r="Z13" s="92"/>
      <c r="AA13" s="92"/>
      <c r="AB13" s="92" t="str">
        <f t="shared" si="1"/>
        <v/>
      </c>
      <c r="AC13" s="95" t="str">
        <f>IFERROR(VLOOKUP(B13,'[1]1402_07_ST_STG'!AH:AS,12,FALSE),"")</f>
        <v/>
      </c>
      <c r="AD13" s="95"/>
      <c r="AE13" s="96">
        <v>1.8</v>
      </c>
      <c r="AF13" s="97"/>
      <c r="AG13" s="98"/>
      <c r="AH13" s="99" t="s">
        <v>36</v>
      </c>
      <c r="AI13" s="100">
        <v>1.5</v>
      </c>
      <c r="AJ13" s="96" t="s">
        <v>36</v>
      </c>
      <c r="AK13" s="101" t="s">
        <v>36</v>
      </c>
      <c r="AL13" s="102"/>
      <c r="AM13" s="96" t="s">
        <v>36</v>
      </c>
      <c r="AN13" s="99" t="s">
        <v>36</v>
      </c>
      <c r="AO13" s="100" t="str">
        <f t="shared" si="2"/>
        <v/>
      </c>
      <c r="AP13" s="100"/>
      <c r="AQ13" s="103"/>
      <c r="AR13" s="104"/>
      <c r="AS13" s="28" t="s">
        <v>71</v>
      </c>
      <c r="AT13" s="25" t="e">
        <f>VLOOKUP($AT$3,$B:$AP,36,FALSE)</f>
        <v>#N/A</v>
      </c>
      <c r="AU13" s="29"/>
      <c r="AV13" s="30"/>
      <c r="AX13" s="10"/>
      <c r="AY13" s="6"/>
      <c r="AZ13" s="6"/>
      <c r="BA13" s="6"/>
      <c r="BB13" s="10"/>
      <c r="BC13" s="6"/>
      <c r="BD13" s="6"/>
      <c r="BE13" s="6"/>
    </row>
    <row r="14" spans="1:57" ht="24.95" customHeight="1" thickBot="1">
      <c r="A14" s="86">
        <v>13</v>
      </c>
      <c r="B14" s="87">
        <v>401805840</v>
      </c>
      <c r="C14" s="88" t="s">
        <v>72</v>
      </c>
      <c r="D14" s="89" t="str">
        <f>IFERROR(VLOOKUP(B14,'[1]1402_07_ST_STG'!U:X,4,FALSE),"")</f>
        <v>-</v>
      </c>
      <c r="E14" s="90" t="s">
        <v>35</v>
      </c>
      <c r="F14" s="91"/>
      <c r="G14" s="92">
        <v>9</v>
      </c>
      <c r="H14" s="92">
        <v>16</v>
      </c>
      <c r="I14" s="92"/>
      <c r="J14" s="92"/>
      <c r="K14" s="92" t="s">
        <v>59</v>
      </c>
      <c r="L14" s="92" t="s">
        <v>36</v>
      </c>
      <c r="M14" s="92"/>
      <c r="N14" s="92"/>
      <c r="O14" s="92"/>
      <c r="P14" s="92"/>
      <c r="Q14" s="92"/>
      <c r="R14" s="92" t="s">
        <v>37</v>
      </c>
      <c r="S14" s="92"/>
      <c r="T14" s="93"/>
      <c r="U14" s="92"/>
      <c r="V14" s="94" t="str">
        <f t="shared" si="0"/>
        <v/>
      </c>
      <c r="W14" s="92">
        <f>IFERROR(VLOOKUP(B14,'[1]1402_07_ST_STG'!D:F,3,FALSE),"")</f>
        <v>0</v>
      </c>
      <c r="X14" s="92"/>
      <c r="Y14" s="92"/>
      <c r="Z14" s="92"/>
      <c r="AA14" s="92"/>
      <c r="AB14" s="92" t="str">
        <f t="shared" si="1"/>
        <v/>
      </c>
      <c r="AC14" s="95" t="str">
        <f>IFERROR(VLOOKUP(B14,'[1]1402_07_ST_STG'!AH:AS,12,FALSE),"")</f>
        <v/>
      </c>
      <c r="AD14" s="95"/>
      <c r="AE14" s="96" t="e">
        <v>#VALUE!</v>
      </c>
      <c r="AF14" s="97"/>
      <c r="AG14" s="98"/>
      <c r="AH14" s="99" t="s">
        <v>36</v>
      </c>
      <c r="AI14" s="100"/>
      <c r="AJ14" s="96" t="s">
        <v>36</v>
      </c>
      <c r="AK14" s="101" t="s">
        <v>36</v>
      </c>
      <c r="AL14" s="102"/>
      <c r="AM14" s="96" t="s">
        <v>36</v>
      </c>
      <c r="AN14" s="99" t="s">
        <v>36</v>
      </c>
      <c r="AO14" s="100" t="str">
        <f t="shared" si="2"/>
        <v/>
      </c>
      <c r="AP14" s="100"/>
      <c r="AQ14" s="103"/>
      <c r="AR14" s="104"/>
      <c r="AS14" s="31" t="s">
        <v>73</v>
      </c>
      <c r="AT14" s="32" t="e">
        <f>SUM(AT9:AT13)</f>
        <v>#N/A</v>
      </c>
      <c r="AU14" s="33"/>
      <c r="AV14" s="34"/>
      <c r="AX14" s="6"/>
      <c r="AY14" s="6"/>
      <c r="AZ14" s="6"/>
      <c r="BA14" s="6"/>
      <c r="BB14" s="10"/>
      <c r="BC14" s="6"/>
      <c r="BD14" s="6"/>
      <c r="BE14" s="11"/>
    </row>
    <row r="15" spans="1:57" ht="24.95" customHeight="1">
      <c r="A15" s="86">
        <v>14</v>
      </c>
      <c r="B15" s="87">
        <v>99808022</v>
      </c>
      <c r="C15" s="88" t="s">
        <v>74</v>
      </c>
      <c r="D15" s="89" t="str">
        <f>IFERROR(VLOOKUP(B15,'[1]1402_07_ST_STG'!U:X,4,FALSE),"")</f>
        <v/>
      </c>
      <c r="E15" s="90" t="s">
        <v>35</v>
      </c>
      <c r="F15" s="91"/>
      <c r="G15" s="92">
        <v>9</v>
      </c>
      <c r="H15" s="92">
        <v>16</v>
      </c>
      <c r="I15" s="92">
        <v>23</v>
      </c>
      <c r="J15" s="92">
        <v>30</v>
      </c>
      <c r="K15" s="92">
        <v>7</v>
      </c>
      <c r="L15" s="92" t="s">
        <v>52</v>
      </c>
      <c r="M15" s="92" t="s">
        <v>53</v>
      </c>
      <c r="N15" s="92"/>
      <c r="O15" s="92" t="s">
        <v>75</v>
      </c>
      <c r="P15" s="92">
        <v>12</v>
      </c>
      <c r="Q15" s="92"/>
      <c r="R15" s="92" t="s">
        <v>37</v>
      </c>
      <c r="S15" s="92" t="s">
        <v>61</v>
      </c>
      <c r="T15" s="93"/>
      <c r="U15" s="92" t="s">
        <v>76</v>
      </c>
      <c r="V15" s="94">
        <f t="shared" si="0"/>
        <v>9</v>
      </c>
      <c r="W15" s="92">
        <f>IFERROR(VLOOKUP(B15,'[1]1402_07_ST_STG'!D:F,3,FALSE),"")</f>
        <v>0</v>
      </c>
      <c r="X15" s="92"/>
      <c r="Y15" s="92"/>
      <c r="Z15" s="92"/>
      <c r="AA15" s="92"/>
      <c r="AB15" s="92" t="str">
        <f t="shared" si="1"/>
        <v/>
      </c>
      <c r="AC15" s="95" t="str">
        <f>IFERROR(VLOOKUP(B15,'[1]1402_07_ST_STG'!AH:AS,12,FALSE),"")</f>
        <v>GG</v>
      </c>
      <c r="AD15" s="95"/>
      <c r="AE15" s="96">
        <v>2</v>
      </c>
      <c r="AF15" s="97"/>
      <c r="AG15" s="98">
        <v>9</v>
      </c>
      <c r="AH15" s="99" t="s">
        <v>56</v>
      </c>
      <c r="AI15" s="100">
        <v>2</v>
      </c>
      <c r="AJ15" s="96">
        <v>2</v>
      </c>
      <c r="AK15" s="101">
        <v>9</v>
      </c>
      <c r="AL15" s="102"/>
      <c r="AM15" s="96">
        <v>15.25</v>
      </c>
      <c r="AN15" s="99">
        <v>17.5</v>
      </c>
      <c r="AO15" s="100">
        <f t="shared" si="2"/>
        <v>18.024999999999999</v>
      </c>
      <c r="AP15" s="100"/>
      <c r="AQ15" s="103"/>
      <c r="AR15" s="104"/>
      <c r="AS15" s="35"/>
      <c r="AT15" s="36"/>
      <c r="AU15" s="37"/>
      <c r="AV15" s="38"/>
      <c r="AX15" s="10"/>
      <c r="AY15" s="6"/>
      <c r="AZ15" s="6"/>
      <c r="BA15" s="11"/>
      <c r="BB15" s="10"/>
      <c r="BC15" s="6"/>
      <c r="BD15" s="6"/>
      <c r="BE15" s="6"/>
    </row>
    <row r="16" spans="1:57" ht="24.95" customHeight="1">
      <c r="A16" s="86">
        <v>15</v>
      </c>
      <c r="B16" s="87">
        <v>401808618</v>
      </c>
      <c r="C16" s="88" t="s">
        <v>77</v>
      </c>
      <c r="D16" s="89" t="str">
        <f>IFERROR(VLOOKUP(B16,'[1]1402_07_ST_STG'!U:X,4,FALSE),"")</f>
        <v/>
      </c>
      <c r="E16" s="90" t="s">
        <v>35</v>
      </c>
      <c r="F16" s="91"/>
      <c r="G16" s="92"/>
      <c r="H16" s="92"/>
      <c r="I16" s="92"/>
      <c r="J16" s="92"/>
      <c r="K16" s="92"/>
      <c r="L16" s="92" t="s">
        <v>36</v>
      </c>
      <c r="M16" s="92"/>
      <c r="N16" s="92"/>
      <c r="O16" s="92"/>
      <c r="P16" s="92"/>
      <c r="Q16" s="92"/>
      <c r="R16" s="92" t="s">
        <v>37</v>
      </c>
      <c r="S16" s="92"/>
      <c r="T16" s="93"/>
      <c r="U16" s="92"/>
      <c r="V16" s="94" t="str">
        <f t="shared" si="0"/>
        <v/>
      </c>
      <c r="W16" s="92">
        <f>IFERROR(VLOOKUP(B16,'[1]1402_07_ST_STG'!D:F,3,FALSE),"")</f>
        <v>0</v>
      </c>
      <c r="X16" s="92"/>
      <c r="Y16" s="92"/>
      <c r="Z16" s="92"/>
      <c r="AA16" s="92"/>
      <c r="AB16" s="92" t="str">
        <f t="shared" si="1"/>
        <v/>
      </c>
      <c r="AC16" s="95" t="str">
        <f>IFERROR(VLOOKUP(B16,'[1]1402_07_ST_STG'!AH:AS,12,FALSE),"")</f>
        <v/>
      </c>
      <c r="AD16" s="95"/>
      <c r="AE16" s="96">
        <v>0</v>
      </c>
      <c r="AF16" s="97"/>
      <c r="AG16" s="98"/>
      <c r="AH16" s="99" t="s">
        <v>36</v>
      </c>
      <c r="AI16" s="100"/>
      <c r="AJ16" s="96" t="s">
        <v>36</v>
      </c>
      <c r="AK16" s="101" t="s">
        <v>36</v>
      </c>
      <c r="AL16" s="102"/>
      <c r="AM16" s="96" t="s">
        <v>36</v>
      </c>
      <c r="AN16" s="99" t="s">
        <v>36</v>
      </c>
      <c r="AO16" s="100" t="str">
        <f t="shared" si="2"/>
        <v/>
      </c>
      <c r="AP16" s="100"/>
      <c r="AQ16" s="103"/>
      <c r="AR16" s="104"/>
      <c r="AS16" s="39"/>
      <c r="AT16" s="40"/>
      <c r="AU16" s="38"/>
      <c r="AV16" s="38"/>
      <c r="AX16" s="10"/>
      <c r="AY16" s="6"/>
      <c r="AZ16" s="6"/>
      <c r="BA16" s="11"/>
      <c r="BB16" s="10"/>
      <c r="BC16" s="6"/>
      <c r="BD16" s="6"/>
      <c r="BE16" s="6"/>
    </row>
    <row r="17" spans="1:57" ht="24.95" customHeight="1">
      <c r="A17" s="86">
        <v>16</v>
      </c>
      <c r="B17" s="87">
        <v>401805496</v>
      </c>
      <c r="C17" s="88" t="s">
        <v>78</v>
      </c>
      <c r="D17" s="89" t="str">
        <f>IFERROR(VLOOKUP(B17,'[1]1402_07_ST_STG'!U:X,4,FALSE),"")</f>
        <v>-</v>
      </c>
      <c r="E17" s="90" t="s">
        <v>35</v>
      </c>
      <c r="F17" s="91"/>
      <c r="G17" s="92">
        <v>9</v>
      </c>
      <c r="H17" s="92">
        <v>16</v>
      </c>
      <c r="I17" s="92">
        <v>23</v>
      </c>
      <c r="J17" s="92">
        <v>30</v>
      </c>
      <c r="K17" s="92">
        <v>7</v>
      </c>
      <c r="L17" s="92" t="s">
        <v>47</v>
      </c>
      <c r="M17" s="92">
        <v>21</v>
      </c>
      <c r="N17" s="92"/>
      <c r="O17" s="92">
        <v>5</v>
      </c>
      <c r="P17" s="92">
        <v>12</v>
      </c>
      <c r="Q17" s="92">
        <v>19</v>
      </c>
      <c r="R17" s="92" t="s">
        <v>37</v>
      </c>
      <c r="S17" s="92">
        <v>3</v>
      </c>
      <c r="T17" s="93"/>
      <c r="U17" s="92"/>
      <c r="V17" s="94" t="str">
        <f t="shared" si="0"/>
        <v/>
      </c>
      <c r="W17" s="92">
        <f>IFERROR(VLOOKUP(B17,'[1]1402_07_ST_STG'!D:F,3,FALSE),"")</f>
        <v>0</v>
      </c>
      <c r="X17" s="92"/>
      <c r="Y17" s="92"/>
      <c r="Z17" s="92"/>
      <c r="AA17" s="92"/>
      <c r="AB17" s="92" t="str">
        <f t="shared" si="1"/>
        <v/>
      </c>
      <c r="AC17" s="95" t="str">
        <f>IFERROR(VLOOKUP(B17,'[1]1402_07_ST_STG'!AH:AS,12,FALSE),"")</f>
        <v/>
      </c>
      <c r="AD17" s="95"/>
      <c r="AE17" s="96">
        <v>2</v>
      </c>
      <c r="AF17" s="97"/>
      <c r="AG17" s="98"/>
      <c r="AH17" s="99" t="s">
        <v>36</v>
      </c>
      <c r="AI17" s="100">
        <v>2</v>
      </c>
      <c r="AJ17" s="96">
        <v>2</v>
      </c>
      <c r="AK17" s="101" t="s">
        <v>36</v>
      </c>
      <c r="AL17" s="102"/>
      <c r="AM17" s="96" t="s">
        <v>36</v>
      </c>
      <c r="AN17" s="99" t="s">
        <v>36</v>
      </c>
      <c r="AO17" s="100" t="str">
        <f t="shared" si="2"/>
        <v/>
      </c>
      <c r="AP17" s="100"/>
      <c r="AQ17" s="103"/>
      <c r="AR17" s="104"/>
      <c r="AS17" s="41"/>
      <c r="AT17" s="42"/>
      <c r="AU17" s="43"/>
      <c r="AV17" s="43"/>
      <c r="AX17" s="10"/>
      <c r="AY17" s="6"/>
      <c r="AZ17" s="6"/>
      <c r="BA17" s="6"/>
      <c r="BB17" s="10"/>
      <c r="BC17" s="6"/>
      <c r="BD17" s="6"/>
      <c r="BE17" s="11"/>
    </row>
    <row r="18" spans="1:57" ht="24.95" customHeight="1">
      <c r="A18" s="86">
        <v>17</v>
      </c>
      <c r="B18" s="87">
        <v>98806705</v>
      </c>
      <c r="C18" s="88" t="s">
        <v>79</v>
      </c>
      <c r="D18" s="89" t="str">
        <f>IFERROR(VLOOKUP(B18,'[1]1402_07_ST_STG'!U:X,4,FALSE),"")</f>
        <v/>
      </c>
      <c r="E18" s="90" t="s">
        <v>35</v>
      </c>
      <c r="F18" s="91"/>
      <c r="G18" s="92">
        <v>9</v>
      </c>
      <c r="H18" s="92"/>
      <c r="I18" s="92">
        <v>23</v>
      </c>
      <c r="J18" s="92">
        <v>30</v>
      </c>
      <c r="K18" s="92">
        <v>7</v>
      </c>
      <c r="L18" s="92" t="s">
        <v>52</v>
      </c>
      <c r="M18" s="92" t="s">
        <v>53</v>
      </c>
      <c r="N18" s="92"/>
      <c r="O18" s="92">
        <v>5</v>
      </c>
      <c r="P18" s="92" t="s">
        <v>60</v>
      </c>
      <c r="Q18" s="92">
        <v>19</v>
      </c>
      <c r="R18" s="92" t="s">
        <v>37</v>
      </c>
      <c r="S18" s="92" t="s">
        <v>61</v>
      </c>
      <c r="T18" s="93"/>
      <c r="U18" s="92">
        <v>28</v>
      </c>
      <c r="V18" s="94">
        <f t="shared" si="0"/>
        <v>9</v>
      </c>
      <c r="W18" s="92">
        <f>IFERROR(VLOOKUP(B18,'[1]1402_07_ST_STG'!D:F,3,FALSE),"")</f>
        <v>0</v>
      </c>
      <c r="X18" s="92"/>
      <c r="Y18" s="92"/>
      <c r="Z18" s="92"/>
      <c r="AA18" s="92"/>
      <c r="AB18" s="92" t="str">
        <f t="shared" si="1"/>
        <v/>
      </c>
      <c r="AC18" s="95" t="str">
        <f>IFERROR(VLOOKUP(B18,'[1]1402_07_ST_STG'!AH:AS,12,FALSE),"")</f>
        <v>GG</v>
      </c>
      <c r="AD18" s="95"/>
      <c r="AE18" s="96">
        <v>1.9</v>
      </c>
      <c r="AF18" s="97"/>
      <c r="AG18" s="98">
        <v>9</v>
      </c>
      <c r="AH18" s="99" t="s">
        <v>56</v>
      </c>
      <c r="AI18" s="106">
        <v>2</v>
      </c>
      <c r="AJ18" s="96">
        <v>2</v>
      </c>
      <c r="AK18" s="101">
        <v>9</v>
      </c>
      <c r="AL18" s="102"/>
      <c r="AM18" s="96">
        <v>11.5</v>
      </c>
      <c r="AN18" s="99">
        <v>19.25</v>
      </c>
      <c r="AO18" s="100">
        <f t="shared" si="2"/>
        <v>18</v>
      </c>
      <c r="AP18" s="100"/>
      <c r="AQ18" s="103"/>
      <c r="AR18" s="104"/>
      <c r="AS18" s="41"/>
      <c r="AT18" s="42"/>
      <c r="AU18" s="43"/>
      <c r="AV18" s="43"/>
      <c r="AX18" s="10"/>
      <c r="AY18" s="6"/>
      <c r="AZ18" s="6"/>
      <c r="BA18" s="11"/>
      <c r="BB18" s="10"/>
      <c r="BC18" s="6"/>
      <c r="BD18" s="6"/>
      <c r="BE18" s="11"/>
    </row>
    <row r="19" spans="1:57" ht="24.95" customHeight="1">
      <c r="A19" s="86">
        <v>18</v>
      </c>
      <c r="B19" s="87">
        <v>401806893</v>
      </c>
      <c r="C19" s="88" t="s">
        <v>80</v>
      </c>
      <c r="D19" s="89" t="str">
        <f>IFERROR(VLOOKUP(B19,'[1]1402_07_ST_STG'!U:X,4,FALSE),"")</f>
        <v>-</v>
      </c>
      <c r="E19" s="90" t="s">
        <v>35</v>
      </c>
      <c r="F19" s="91"/>
      <c r="G19" s="92">
        <v>9</v>
      </c>
      <c r="H19" s="92">
        <v>16</v>
      </c>
      <c r="I19" s="92">
        <v>23</v>
      </c>
      <c r="J19" s="92">
        <v>30</v>
      </c>
      <c r="K19" s="92">
        <v>7</v>
      </c>
      <c r="L19" s="92" t="s">
        <v>47</v>
      </c>
      <c r="M19" s="92">
        <v>21</v>
      </c>
      <c r="N19" s="92"/>
      <c r="O19" s="92">
        <v>5</v>
      </c>
      <c r="P19" s="92">
        <v>12</v>
      </c>
      <c r="Q19" s="92">
        <v>19</v>
      </c>
      <c r="R19" s="92" t="s">
        <v>37</v>
      </c>
      <c r="S19" s="92">
        <v>3</v>
      </c>
      <c r="T19" s="93"/>
      <c r="U19" s="92"/>
      <c r="V19" s="94" t="str">
        <f t="shared" si="0"/>
        <v/>
      </c>
      <c r="W19" s="92">
        <f>IFERROR(VLOOKUP(B19,'[1]1402_07_ST_STG'!D:F,3,FALSE),"")</f>
        <v>0</v>
      </c>
      <c r="X19" s="92"/>
      <c r="Y19" s="92"/>
      <c r="Z19" s="92"/>
      <c r="AA19" s="92"/>
      <c r="AB19" s="92" t="str">
        <f t="shared" si="1"/>
        <v/>
      </c>
      <c r="AC19" s="95" t="str">
        <f>IFERROR(VLOOKUP(B19,'[1]1402_07_ST_STG'!AH:AS,12,FALSE),"")</f>
        <v/>
      </c>
      <c r="AD19" s="95"/>
      <c r="AE19" s="96">
        <v>2</v>
      </c>
      <c r="AF19" s="97"/>
      <c r="AG19" s="98"/>
      <c r="AH19" s="99" t="s">
        <v>36</v>
      </c>
      <c r="AI19" s="100">
        <v>2</v>
      </c>
      <c r="AJ19" s="96">
        <v>1</v>
      </c>
      <c r="AK19" s="101" t="s">
        <v>36</v>
      </c>
      <c r="AL19" s="102"/>
      <c r="AM19" s="96" t="s">
        <v>36</v>
      </c>
      <c r="AN19" s="99" t="s">
        <v>36</v>
      </c>
      <c r="AO19" s="100" t="str">
        <f t="shared" si="2"/>
        <v/>
      </c>
      <c r="AP19" s="100"/>
      <c r="AQ19" s="103"/>
      <c r="AR19" s="104"/>
      <c r="AS19" s="44"/>
      <c r="AT19" s="45"/>
      <c r="AU19" s="46"/>
      <c r="AV19" s="46"/>
      <c r="AX19" s="10"/>
      <c r="AY19" s="6"/>
      <c r="AZ19" s="6"/>
      <c r="BA19" s="11"/>
      <c r="BB19" s="10"/>
      <c r="BC19" s="6"/>
      <c r="BD19" s="6"/>
      <c r="BE19" s="11"/>
    </row>
    <row r="20" spans="1:57" ht="24.95" customHeight="1">
      <c r="A20" s="86">
        <v>19</v>
      </c>
      <c r="B20" s="87">
        <v>401809010</v>
      </c>
      <c r="C20" s="88" t="s">
        <v>81</v>
      </c>
      <c r="D20" s="89" t="str">
        <f>IFERROR(VLOOKUP(B20,'[1]1402_07_ST_STG'!U:X,4,FALSE),"")</f>
        <v>-</v>
      </c>
      <c r="E20" s="90" t="s">
        <v>35</v>
      </c>
      <c r="F20" s="91"/>
      <c r="G20" s="92" t="s">
        <v>82</v>
      </c>
      <c r="H20" s="92">
        <v>16</v>
      </c>
      <c r="I20" s="92">
        <v>23</v>
      </c>
      <c r="J20" s="92"/>
      <c r="K20" s="92">
        <v>7</v>
      </c>
      <c r="L20" s="92" t="s">
        <v>70</v>
      </c>
      <c r="M20" s="92" t="s">
        <v>53</v>
      </c>
      <c r="N20" s="92"/>
      <c r="O20" s="92"/>
      <c r="P20" s="92">
        <v>12</v>
      </c>
      <c r="Q20" s="92"/>
      <c r="R20" s="92" t="s">
        <v>37</v>
      </c>
      <c r="S20" s="92"/>
      <c r="T20" s="93"/>
      <c r="U20" s="92"/>
      <c r="V20" s="94" t="str">
        <f t="shared" si="0"/>
        <v/>
      </c>
      <c r="W20" s="92">
        <f>IFERROR(VLOOKUP(B20,'[1]1402_07_ST_STG'!D:F,3,FALSE),"")</f>
        <v>0</v>
      </c>
      <c r="X20" s="92"/>
      <c r="Y20" s="92"/>
      <c r="Z20" s="92"/>
      <c r="AA20" s="92"/>
      <c r="AB20" s="92" t="str">
        <f t="shared" si="1"/>
        <v/>
      </c>
      <c r="AC20" s="95" t="str">
        <f>IFERROR(VLOOKUP(B20,'[1]1402_07_ST_STG'!AH:AS,12,FALSE),"")</f>
        <v/>
      </c>
      <c r="AD20" s="95"/>
      <c r="AE20" s="96">
        <v>2</v>
      </c>
      <c r="AF20" s="97"/>
      <c r="AG20" s="98"/>
      <c r="AH20" s="99" t="s">
        <v>36</v>
      </c>
      <c r="AI20" s="100">
        <v>1.5</v>
      </c>
      <c r="AJ20" s="96">
        <v>0</v>
      </c>
      <c r="AK20" s="101" t="s">
        <v>36</v>
      </c>
      <c r="AL20" s="102"/>
      <c r="AM20" s="96" t="s">
        <v>36</v>
      </c>
      <c r="AN20" s="99" t="s">
        <v>36</v>
      </c>
      <c r="AO20" s="100" t="str">
        <f t="shared" si="2"/>
        <v/>
      </c>
      <c r="AP20" s="100"/>
      <c r="AQ20" s="103"/>
      <c r="AR20" s="104"/>
      <c r="AS20" s="44"/>
      <c r="AT20" s="45"/>
      <c r="AU20" s="46"/>
      <c r="AV20" s="46"/>
      <c r="AX20" s="10"/>
      <c r="AY20" s="6"/>
      <c r="AZ20" s="6"/>
      <c r="BA20" s="11"/>
      <c r="BB20" s="10"/>
      <c r="BC20" s="6"/>
      <c r="BD20" s="6"/>
      <c r="BE20" s="6"/>
    </row>
    <row r="21" spans="1:57" ht="24.95" customHeight="1">
      <c r="A21" s="86">
        <v>20</v>
      </c>
      <c r="B21" s="87"/>
      <c r="C21" s="88"/>
      <c r="D21" s="89" t="str">
        <f>IFERROR(VLOOKUP(B21,'[1]1402_07_ST_STG'!U:X,4,FALSE),"")</f>
        <v/>
      </c>
      <c r="E21" s="90"/>
      <c r="F21" s="91"/>
      <c r="G21" s="92"/>
      <c r="H21" s="92"/>
      <c r="I21" s="92"/>
      <c r="J21" s="92"/>
      <c r="K21" s="92"/>
      <c r="L21" s="92" t="s">
        <v>36</v>
      </c>
      <c r="M21" s="92"/>
      <c r="N21" s="92"/>
      <c r="O21" s="92"/>
      <c r="P21" s="92"/>
      <c r="Q21" s="92"/>
      <c r="R21" s="92" t="s">
        <v>37</v>
      </c>
      <c r="S21" s="92"/>
      <c r="T21" s="93"/>
      <c r="U21" s="92"/>
      <c r="V21" s="94" t="e">
        <f t="shared" si="0"/>
        <v>#VALUE!</v>
      </c>
      <c r="W21" s="92" t="str">
        <f>IFERROR(VLOOKUP(B21,'[1]1402_07_ST_STG'!D:F,3,FALSE),"")</f>
        <v/>
      </c>
      <c r="X21" s="92"/>
      <c r="Y21" s="92"/>
      <c r="Z21" s="92"/>
      <c r="AA21" s="92"/>
      <c r="AB21" s="92" t="str">
        <f t="shared" si="1"/>
        <v/>
      </c>
      <c r="AC21" s="95" t="str">
        <f>IFERROR(VLOOKUP(B21,'[1]1402_07_ST_STG'!AH:AS,12,FALSE),"")</f>
        <v/>
      </c>
      <c r="AD21" s="95"/>
      <c r="AE21" s="96">
        <v>0</v>
      </c>
      <c r="AF21" s="97"/>
      <c r="AG21" s="98"/>
      <c r="AH21" s="99" t="s">
        <v>36</v>
      </c>
      <c r="AI21" s="100"/>
      <c r="AJ21" s="96" t="s">
        <v>36</v>
      </c>
      <c r="AK21" s="101" t="s">
        <v>36</v>
      </c>
      <c r="AL21" s="102"/>
      <c r="AM21" s="96">
        <v>0</v>
      </c>
      <c r="AN21" s="99" t="e">
        <v>#N/A</v>
      </c>
      <c r="AO21" s="100" t="str">
        <f t="shared" si="2"/>
        <v/>
      </c>
      <c r="AP21" s="100"/>
      <c r="AQ21" s="103"/>
      <c r="AR21" s="104"/>
      <c r="AS21" s="44"/>
      <c r="AT21" s="45"/>
      <c r="AU21" s="46"/>
      <c r="AV21" s="46"/>
      <c r="AX21" s="10"/>
      <c r="AY21" s="6"/>
      <c r="AZ21" s="6"/>
      <c r="BA21" s="11"/>
      <c r="BB21" s="10"/>
      <c r="BC21" s="6"/>
      <c r="BD21" s="6"/>
      <c r="BE21" s="11"/>
    </row>
    <row r="22" spans="1:57" ht="24.95" customHeight="1">
      <c r="A22" s="86">
        <v>23</v>
      </c>
      <c r="B22" s="87">
        <v>401806973</v>
      </c>
      <c r="C22" s="88" t="s">
        <v>83</v>
      </c>
      <c r="D22" s="89" t="str">
        <f>IFERROR(VLOOKUP(B22,'[1]1402_07_ST_STG'!U:X,4,FALSE),"")</f>
        <v/>
      </c>
      <c r="E22" s="90" t="s">
        <v>84</v>
      </c>
      <c r="F22" s="91"/>
      <c r="G22" s="92"/>
      <c r="H22" s="92"/>
      <c r="I22" s="92"/>
      <c r="J22" s="92"/>
      <c r="K22" s="92"/>
      <c r="L22" s="92" t="s">
        <v>36</v>
      </c>
      <c r="M22" s="92"/>
      <c r="N22" s="92"/>
      <c r="O22" s="92"/>
      <c r="P22" s="92"/>
      <c r="Q22" s="92"/>
      <c r="R22" s="92" t="s">
        <v>37</v>
      </c>
      <c r="S22" s="92"/>
      <c r="T22" s="93"/>
      <c r="U22" s="92"/>
      <c r="V22" s="94" t="str">
        <f t="shared" si="0"/>
        <v/>
      </c>
      <c r="W22" s="92">
        <f>IFERROR(VLOOKUP(B22,'[1]1402_07_ST_STG'!D:F,3,FALSE),"")</f>
        <v>0</v>
      </c>
      <c r="X22" s="92"/>
      <c r="Y22" s="92"/>
      <c r="Z22" s="92"/>
      <c r="AA22" s="92"/>
      <c r="AB22" s="92" t="str">
        <f t="shared" si="1"/>
        <v/>
      </c>
      <c r="AC22" s="95" t="str">
        <f>IFERROR(VLOOKUP(B22,'[1]1402_07_ST_STG'!AH:AS,12,FALSE),"")</f>
        <v/>
      </c>
      <c r="AD22" s="95"/>
      <c r="AE22" s="96" t="e">
        <v>#VALUE!</v>
      </c>
      <c r="AF22" s="97"/>
      <c r="AG22" s="98"/>
      <c r="AH22" s="99" t="s">
        <v>36</v>
      </c>
      <c r="AI22" s="100"/>
      <c r="AJ22" s="96" t="s">
        <v>36</v>
      </c>
      <c r="AK22" s="101" t="s">
        <v>36</v>
      </c>
      <c r="AL22" s="102"/>
      <c r="AM22" s="96" t="s">
        <v>36</v>
      </c>
      <c r="AN22" s="99" t="s">
        <v>36</v>
      </c>
      <c r="AO22" s="100" t="str">
        <f t="shared" si="2"/>
        <v/>
      </c>
      <c r="AP22" s="100"/>
      <c r="AQ22" s="103"/>
      <c r="AR22" s="104"/>
      <c r="AS22" s="44"/>
      <c r="AT22" s="45"/>
      <c r="AU22" s="47"/>
      <c r="AV22" s="48"/>
      <c r="AX22" s="10"/>
      <c r="AY22" s="6"/>
      <c r="AZ22" s="6"/>
      <c r="BA22" s="11"/>
      <c r="BB22" s="10"/>
      <c r="BC22" s="6"/>
      <c r="BD22" s="6"/>
      <c r="BE22" s="11"/>
    </row>
    <row r="23" spans="1:57" ht="24.95" customHeight="1">
      <c r="A23" s="86">
        <v>24</v>
      </c>
      <c r="B23" s="87">
        <v>401805383</v>
      </c>
      <c r="C23" s="88" t="s">
        <v>85</v>
      </c>
      <c r="D23" s="89" t="str">
        <f>IFERROR(VLOOKUP(B23,'[1]1402_07_ST_STG'!U:X,4,FALSE),"")</f>
        <v>-</v>
      </c>
      <c r="E23" s="90" t="s">
        <v>84</v>
      </c>
      <c r="F23" s="91"/>
      <c r="G23" s="92"/>
      <c r="H23" s="92">
        <v>16</v>
      </c>
      <c r="I23" s="92" t="s">
        <v>86</v>
      </c>
      <c r="J23" s="92">
        <v>30</v>
      </c>
      <c r="K23" s="92">
        <v>7</v>
      </c>
      <c r="L23" s="92" t="s">
        <v>36</v>
      </c>
      <c r="M23" s="92">
        <v>21</v>
      </c>
      <c r="N23" s="92"/>
      <c r="O23" s="92">
        <v>5</v>
      </c>
      <c r="P23" s="92">
        <v>12</v>
      </c>
      <c r="Q23" s="92">
        <v>19</v>
      </c>
      <c r="R23" s="92" t="s">
        <v>37</v>
      </c>
      <c r="S23" s="92"/>
      <c r="T23" s="93"/>
      <c r="U23" s="92"/>
      <c r="V23" s="94" t="str">
        <f t="shared" si="0"/>
        <v/>
      </c>
      <c r="W23" s="92">
        <f>IFERROR(VLOOKUP(B23,'[1]1402_07_ST_STG'!D:F,3,FALSE),"")</f>
        <v>10</v>
      </c>
      <c r="X23" s="92"/>
      <c r="Y23" s="92"/>
      <c r="Z23" s="92"/>
      <c r="AA23" s="92"/>
      <c r="AB23" s="92" t="str">
        <f t="shared" si="1"/>
        <v/>
      </c>
      <c r="AC23" s="95" t="str">
        <f>IFERROR(VLOOKUP(B23,'[1]1402_07_ST_STG'!AH:AS,12,FALSE),"")</f>
        <v/>
      </c>
      <c r="AD23" s="95"/>
      <c r="AE23" s="96">
        <v>1.8</v>
      </c>
      <c r="AF23" s="97"/>
      <c r="AG23" s="98">
        <v>10</v>
      </c>
      <c r="AH23" s="99" t="s">
        <v>36</v>
      </c>
      <c r="AI23" s="100">
        <v>1.5</v>
      </c>
      <c r="AJ23" s="96">
        <v>1.8</v>
      </c>
      <c r="AK23" s="101">
        <v>10</v>
      </c>
      <c r="AL23" s="102"/>
      <c r="AM23" s="96" t="s">
        <v>36</v>
      </c>
      <c r="AN23" s="99" t="s">
        <v>36</v>
      </c>
      <c r="AO23" s="100" t="str">
        <f t="shared" si="2"/>
        <v/>
      </c>
      <c r="AP23" s="100"/>
      <c r="AQ23" s="103"/>
      <c r="AR23" s="104"/>
      <c r="AS23" s="49"/>
      <c r="AT23" s="45"/>
      <c r="AU23" s="45"/>
      <c r="AV23" s="48"/>
      <c r="AX23" s="10"/>
      <c r="AY23" s="6"/>
      <c r="AZ23" s="6"/>
      <c r="BA23" s="11"/>
      <c r="BB23" s="10"/>
      <c r="BC23" s="6"/>
      <c r="BD23" s="6"/>
      <c r="BE23" s="11"/>
    </row>
    <row r="24" spans="1:57" ht="24.95" customHeight="1">
      <c r="A24" s="86">
        <v>25</v>
      </c>
      <c r="B24" s="87">
        <v>401808706</v>
      </c>
      <c r="C24" s="88" t="s">
        <v>87</v>
      </c>
      <c r="D24" s="89" t="str">
        <f>IFERROR(VLOOKUP(B24,'[1]1402_07_ST_STG'!U:X,4,FALSE),"")</f>
        <v/>
      </c>
      <c r="E24" s="90" t="s">
        <v>84</v>
      </c>
      <c r="F24" s="91"/>
      <c r="G24" s="92"/>
      <c r="H24" s="92"/>
      <c r="I24" s="92"/>
      <c r="J24" s="92"/>
      <c r="K24" s="92"/>
      <c r="L24" s="92" t="s">
        <v>36</v>
      </c>
      <c r="M24" s="92"/>
      <c r="N24" s="92"/>
      <c r="O24" s="92"/>
      <c r="P24" s="92"/>
      <c r="Q24" s="92"/>
      <c r="R24" s="92" t="s">
        <v>37</v>
      </c>
      <c r="S24" s="92"/>
      <c r="T24" s="93"/>
      <c r="U24" s="92"/>
      <c r="V24" s="94" t="str">
        <f t="shared" si="0"/>
        <v/>
      </c>
      <c r="W24" s="92">
        <f>IFERROR(VLOOKUP(B24,'[1]1402_07_ST_STG'!D:F,3,FALSE),"")</f>
        <v>0</v>
      </c>
      <c r="X24" s="92"/>
      <c r="Y24" s="92"/>
      <c r="Z24" s="92"/>
      <c r="AA24" s="92"/>
      <c r="AB24" s="92" t="str">
        <f t="shared" si="1"/>
        <v/>
      </c>
      <c r="AC24" s="95" t="str">
        <f>IFERROR(VLOOKUP(B24,'[1]1402_07_ST_STG'!AH:AS,12,FALSE),"")</f>
        <v/>
      </c>
      <c r="AD24" s="95"/>
      <c r="AE24" s="96" t="e">
        <v>#VALUE!</v>
      </c>
      <c r="AF24" s="97"/>
      <c r="AG24" s="98"/>
      <c r="AH24" s="99" t="s">
        <v>36</v>
      </c>
      <c r="AI24" s="100"/>
      <c r="AJ24" s="96" t="s">
        <v>36</v>
      </c>
      <c r="AK24" s="101" t="s">
        <v>36</v>
      </c>
      <c r="AL24" s="102"/>
      <c r="AM24" s="96" t="s">
        <v>36</v>
      </c>
      <c r="AN24" s="99" t="s">
        <v>36</v>
      </c>
      <c r="AO24" s="100" t="str">
        <f t="shared" si="2"/>
        <v/>
      </c>
      <c r="AP24" s="100"/>
      <c r="AQ24" s="103"/>
      <c r="AR24" s="104"/>
      <c r="AS24" s="50"/>
      <c r="AT24" s="45"/>
      <c r="AU24" s="37"/>
      <c r="AV24" s="38"/>
      <c r="AX24" s="10"/>
      <c r="AY24" s="6"/>
      <c r="AZ24" s="6"/>
      <c r="BA24" s="6"/>
      <c r="BB24" s="10"/>
      <c r="BC24" s="6"/>
      <c r="BD24" s="6"/>
      <c r="BE24" s="11"/>
    </row>
    <row r="25" spans="1:57" ht="24.95" customHeight="1">
      <c r="A25" s="86">
        <v>26</v>
      </c>
      <c r="B25" s="87">
        <v>401810057</v>
      </c>
      <c r="C25" s="88" t="s">
        <v>88</v>
      </c>
      <c r="D25" s="89" t="str">
        <f>IFERROR(VLOOKUP(B25,'[1]1402_07_ST_STG'!U:X,4,FALSE),"")</f>
        <v/>
      </c>
      <c r="E25" s="90" t="s">
        <v>84</v>
      </c>
      <c r="F25" s="91"/>
      <c r="G25" s="92">
        <v>9</v>
      </c>
      <c r="H25" s="92">
        <v>16</v>
      </c>
      <c r="I25" s="92">
        <v>23</v>
      </c>
      <c r="J25" s="92">
        <v>30</v>
      </c>
      <c r="K25" s="92">
        <v>7</v>
      </c>
      <c r="L25" s="92" t="s">
        <v>47</v>
      </c>
      <c r="M25" s="92" t="s">
        <v>89</v>
      </c>
      <c r="N25" s="92"/>
      <c r="O25" s="92">
        <v>5</v>
      </c>
      <c r="P25" s="92">
        <v>12</v>
      </c>
      <c r="Q25" s="92">
        <v>19</v>
      </c>
      <c r="R25" s="92" t="s">
        <v>76</v>
      </c>
      <c r="S25" s="92"/>
      <c r="T25" s="93"/>
      <c r="U25" s="92" t="s">
        <v>76</v>
      </c>
      <c r="V25" s="94">
        <f t="shared" si="0"/>
        <v>9.9</v>
      </c>
      <c r="W25" s="92">
        <f>IFERROR(VLOOKUP(B25,'[1]1402_07_ST_STG'!D:F,3,FALSE),"")</f>
        <v>0</v>
      </c>
      <c r="X25" s="92"/>
      <c r="Y25" s="92"/>
      <c r="Z25" s="92"/>
      <c r="AA25" s="92"/>
      <c r="AB25" s="92" t="str">
        <f t="shared" si="1"/>
        <v/>
      </c>
      <c r="AC25" s="95" t="str">
        <f>IFERROR(VLOOKUP(B25,'[1]1402_07_ST_STG'!AH:AS,12,FALSE),"")</f>
        <v>GG</v>
      </c>
      <c r="AD25" s="95"/>
      <c r="AE25" s="96">
        <v>2</v>
      </c>
      <c r="AF25" s="97"/>
      <c r="AG25" s="98">
        <v>9.9</v>
      </c>
      <c r="AH25" s="99" t="s">
        <v>56</v>
      </c>
      <c r="AI25" s="100">
        <v>2</v>
      </c>
      <c r="AJ25" s="96">
        <v>2</v>
      </c>
      <c r="AK25" s="101">
        <v>9.9</v>
      </c>
      <c r="AL25" s="102"/>
      <c r="AM25" s="96">
        <v>15.25</v>
      </c>
      <c r="AN25" s="99">
        <v>18</v>
      </c>
      <c r="AO25" s="100">
        <f t="shared" si="2"/>
        <v>19.024999999999999</v>
      </c>
      <c r="AP25" s="100"/>
      <c r="AQ25" s="103"/>
      <c r="AR25" s="104"/>
      <c r="AS25" s="49"/>
      <c r="AT25" s="45"/>
      <c r="AU25" s="38"/>
      <c r="AV25" s="38"/>
      <c r="AX25" s="10"/>
      <c r="AY25" s="6"/>
      <c r="AZ25" s="6"/>
      <c r="BA25" s="11"/>
      <c r="BB25" s="10"/>
      <c r="BC25" s="6"/>
      <c r="BD25" s="6"/>
      <c r="BE25" s="11"/>
    </row>
    <row r="26" spans="1:57" ht="24.95" customHeight="1">
      <c r="A26" s="86">
        <v>27</v>
      </c>
      <c r="B26" s="87">
        <v>401809365</v>
      </c>
      <c r="C26" s="88" t="s">
        <v>90</v>
      </c>
      <c r="D26" s="89" t="str">
        <f>IFERROR(VLOOKUP(B26,'[1]1402_07_ST_STG'!U:X,4,FALSE),"")</f>
        <v>-</v>
      </c>
      <c r="E26" s="90"/>
      <c r="F26" s="91"/>
      <c r="G26" s="92">
        <v>9</v>
      </c>
      <c r="H26" s="92">
        <v>16</v>
      </c>
      <c r="I26" s="92">
        <v>23</v>
      </c>
      <c r="J26" s="92">
        <v>30</v>
      </c>
      <c r="K26" s="92">
        <v>7</v>
      </c>
      <c r="L26" s="92" t="s">
        <v>47</v>
      </c>
      <c r="M26" s="92">
        <v>21</v>
      </c>
      <c r="N26" s="92"/>
      <c r="O26" s="92"/>
      <c r="P26" s="92">
        <v>12</v>
      </c>
      <c r="Q26" s="92">
        <v>19</v>
      </c>
      <c r="R26" s="92" t="s">
        <v>37</v>
      </c>
      <c r="S26" s="92"/>
      <c r="T26" s="93"/>
      <c r="U26" s="92"/>
      <c r="V26" s="94" t="str">
        <f t="shared" si="0"/>
        <v/>
      </c>
      <c r="W26" s="92">
        <f>IFERROR(VLOOKUP(B26,'[1]1402_07_ST_STG'!D:F,3,FALSE),"")</f>
        <v>0</v>
      </c>
      <c r="X26" s="92"/>
      <c r="Y26" s="92"/>
      <c r="Z26" s="92"/>
      <c r="AA26" s="92"/>
      <c r="AB26" s="92" t="str">
        <f t="shared" si="1"/>
        <v/>
      </c>
      <c r="AC26" s="95" t="str">
        <f>IFERROR(VLOOKUP(B26,'[1]1402_07_ST_STG'!AH:AS,12,FALSE),"")</f>
        <v/>
      </c>
      <c r="AD26" s="95"/>
      <c r="AE26" s="96">
        <v>1.8</v>
      </c>
      <c r="AF26" s="97"/>
      <c r="AG26" s="98"/>
      <c r="AH26" s="99" t="s">
        <v>36</v>
      </c>
      <c r="AI26" s="100">
        <v>2</v>
      </c>
      <c r="AJ26" s="96">
        <v>1</v>
      </c>
      <c r="AK26" s="101" t="s">
        <v>36</v>
      </c>
      <c r="AL26" s="102"/>
      <c r="AM26" s="96" t="s">
        <v>36</v>
      </c>
      <c r="AN26" s="99" t="s">
        <v>36</v>
      </c>
      <c r="AO26" s="100" t="str">
        <f t="shared" si="2"/>
        <v/>
      </c>
      <c r="AP26" s="100"/>
      <c r="AQ26" s="103"/>
      <c r="AR26" s="104"/>
      <c r="AS26" s="44"/>
      <c r="AT26" s="45"/>
      <c r="AU26" s="51"/>
      <c r="AV26" s="52"/>
      <c r="AX26" s="10"/>
      <c r="AY26" s="6"/>
      <c r="AZ26" s="6"/>
      <c r="BA26" s="6"/>
      <c r="BB26" s="10"/>
      <c r="BC26" s="6"/>
      <c r="BD26" s="6"/>
      <c r="BE26" s="11"/>
    </row>
    <row r="27" spans="1:57" ht="24.95" customHeight="1">
      <c r="A27" s="86">
        <v>28</v>
      </c>
      <c r="B27" s="87">
        <v>401810274</v>
      </c>
      <c r="C27" s="88" t="s">
        <v>91</v>
      </c>
      <c r="D27" s="89" t="str">
        <f>IFERROR(VLOOKUP(B27,'[1]1402_07_ST_STG'!U:X,4,FALSE),"")</f>
        <v>-</v>
      </c>
      <c r="E27" s="90" t="s">
        <v>84</v>
      </c>
      <c r="F27" s="91"/>
      <c r="G27" s="92">
        <v>9</v>
      </c>
      <c r="H27" s="92">
        <v>16</v>
      </c>
      <c r="I27" s="92">
        <v>23</v>
      </c>
      <c r="J27" s="92">
        <v>30</v>
      </c>
      <c r="K27" s="92">
        <v>7</v>
      </c>
      <c r="L27" s="92" t="s">
        <v>52</v>
      </c>
      <c r="M27" s="92">
        <v>21</v>
      </c>
      <c r="N27" s="92"/>
      <c r="O27" s="92">
        <v>5</v>
      </c>
      <c r="P27" s="92">
        <v>12</v>
      </c>
      <c r="Q27" s="92">
        <v>19</v>
      </c>
      <c r="R27" s="92" t="s">
        <v>37</v>
      </c>
      <c r="S27" s="92"/>
      <c r="T27" s="93"/>
      <c r="U27" s="92"/>
      <c r="V27" s="94">
        <f t="shared" si="0"/>
        <v>10</v>
      </c>
      <c r="W27" s="92">
        <f>IFERROR(VLOOKUP(B27,'[1]1402_07_ST_STG'!D:F,3,FALSE),"")</f>
        <v>0</v>
      </c>
      <c r="X27" s="92"/>
      <c r="Y27" s="92"/>
      <c r="Z27" s="92"/>
      <c r="AA27" s="92"/>
      <c r="AB27" s="92" t="str">
        <f t="shared" si="1"/>
        <v/>
      </c>
      <c r="AC27" s="95" t="str">
        <f>IFERROR(VLOOKUP(B27,'[1]1402_07_ST_STG'!AH:AS,12,FALSE),"")</f>
        <v/>
      </c>
      <c r="AD27" s="95"/>
      <c r="AE27" s="96">
        <v>2</v>
      </c>
      <c r="AF27" s="97"/>
      <c r="AG27" s="98">
        <v>10</v>
      </c>
      <c r="AH27" s="99" t="s">
        <v>36</v>
      </c>
      <c r="AI27" s="100">
        <v>2</v>
      </c>
      <c r="AJ27" s="96">
        <v>2</v>
      </c>
      <c r="AK27" s="101">
        <v>10</v>
      </c>
      <c r="AL27" s="102"/>
      <c r="AM27" s="96" t="s">
        <v>36</v>
      </c>
      <c r="AN27" s="99" t="s">
        <v>36</v>
      </c>
      <c r="AO27" s="100" t="str">
        <f t="shared" si="2"/>
        <v/>
      </c>
      <c r="AP27" s="100"/>
      <c r="AQ27" s="103"/>
      <c r="AR27" s="104"/>
      <c r="AS27" s="53"/>
      <c r="AT27" s="53"/>
      <c r="AU27" s="51"/>
      <c r="AV27" s="52"/>
      <c r="AX27" s="10"/>
      <c r="AY27" s="6"/>
      <c r="AZ27" s="6"/>
      <c r="BA27" s="11"/>
      <c r="BB27" s="10"/>
      <c r="BC27" s="6"/>
      <c r="BD27" s="6"/>
      <c r="BE27" s="6"/>
    </row>
    <row r="28" spans="1:57" ht="24.95" customHeight="1">
      <c r="A28" s="86">
        <v>29</v>
      </c>
      <c r="B28" s="87">
        <v>401808747</v>
      </c>
      <c r="C28" s="88" t="s">
        <v>92</v>
      </c>
      <c r="D28" s="89" t="str">
        <f>IFERROR(VLOOKUP(B28,'[1]1402_07_ST_STG'!U:X,4,FALSE),"")</f>
        <v/>
      </c>
      <c r="E28" s="90" t="s">
        <v>84</v>
      </c>
      <c r="F28" s="91"/>
      <c r="G28" s="92">
        <v>9</v>
      </c>
      <c r="H28" s="92"/>
      <c r="I28" s="92"/>
      <c r="J28" s="92"/>
      <c r="K28" s="92"/>
      <c r="L28" s="92" t="s">
        <v>36</v>
      </c>
      <c r="M28" s="92"/>
      <c r="N28" s="92"/>
      <c r="O28" s="92"/>
      <c r="P28" s="92"/>
      <c r="Q28" s="92"/>
      <c r="R28" s="92" t="s">
        <v>37</v>
      </c>
      <c r="S28" s="92"/>
      <c r="T28" s="93"/>
      <c r="U28" s="92"/>
      <c r="V28" s="94" t="str">
        <f t="shared" si="0"/>
        <v/>
      </c>
      <c r="W28" s="92">
        <f>IFERROR(VLOOKUP(B28,'[1]1402_07_ST_STG'!D:F,3,FALSE),"")</f>
        <v>0</v>
      </c>
      <c r="X28" s="92"/>
      <c r="Y28" s="92"/>
      <c r="Z28" s="92"/>
      <c r="AA28" s="92"/>
      <c r="AB28" s="92" t="str">
        <f t="shared" si="1"/>
        <v/>
      </c>
      <c r="AC28" s="95" t="str">
        <f>IFERROR(VLOOKUP(B28,'[1]1402_07_ST_STG'!AH:AS,12,FALSE),"")</f>
        <v/>
      </c>
      <c r="AD28" s="95"/>
      <c r="AE28" s="96" t="e">
        <v>#VALUE!</v>
      </c>
      <c r="AF28" s="97"/>
      <c r="AG28" s="98"/>
      <c r="AH28" s="99" t="s">
        <v>36</v>
      </c>
      <c r="AI28" s="100"/>
      <c r="AJ28" s="96" t="s">
        <v>36</v>
      </c>
      <c r="AK28" s="101" t="s">
        <v>36</v>
      </c>
      <c r="AL28" s="102"/>
      <c r="AM28" s="96" t="s">
        <v>36</v>
      </c>
      <c r="AN28" s="99" t="s">
        <v>36</v>
      </c>
      <c r="AO28" s="100" t="str">
        <f t="shared" si="2"/>
        <v/>
      </c>
      <c r="AP28" s="100"/>
      <c r="AQ28" s="103"/>
      <c r="AR28" s="104"/>
      <c r="AS28" s="53"/>
      <c r="AT28" s="53"/>
      <c r="AU28" s="51"/>
      <c r="AV28" s="52"/>
      <c r="AX28" s="10"/>
      <c r="AY28" s="6"/>
      <c r="AZ28" s="6"/>
      <c r="BA28" s="11"/>
      <c r="BB28" s="10"/>
      <c r="BC28" s="6"/>
      <c r="BD28" s="6"/>
      <c r="BE28" s="6"/>
    </row>
    <row r="29" spans="1:57" ht="24.95" customHeight="1">
      <c r="A29" s="86">
        <v>31</v>
      </c>
      <c r="B29" s="87">
        <v>401811204</v>
      </c>
      <c r="C29" s="88" t="s">
        <v>93</v>
      </c>
      <c r="D29" s="89" t="str">
        <f>IFERROR(VLOOKUP(B29,'[1]1402_07_ST_STG'!U:X,4,FALSE),"")</f>
        <v>-</v>
      </c>
      <c r="E29" s="90" t="s">
        <v>84</v>
      </c>
      <c r="F29" s="91"/>
      <c r="G29" s="92">
        <v>9</v>
      </c>
      <c r="H29" s="92"/>
      <c r="I29" s="92"/>
      <c r="J29" s="92"/>
      <c r="K29" s="92"/>
      <c r="L29" s="92" t="s">
        <v>36</v>
      </c>
      <c r="M29" s="92"/>
      <c r="N29" s="92"/>
      <c r="O29" s="92"/>
      <c r="P29" s="92"/>
      <c r="Q29" s="92"/>
      <c r="R29" s="92" t="s">
        <v>37</v>
      </c>
      <c r="S29" s="92"/>
      <c r="T29" s="93"/>
      <c r="U29" s="92"/>
      <c r="V29" s="94" t="str">
        <f t="shared" si="0"/>
        <v/>
      </c>
      <c r="W29" s="92">
        <f>IFERROR(VLOOKUP(B29,'[1]1402_07_ST_STG'!D:F,3,FALSE),"")</f>
        <v>0</v>
      </c>
      <c r="X29" s="92"/>
      <c r="Y29" s="92"/>
      <c r="Z29" s="92"/>
      <c r="AA29" s="92"/>
      <c r="AB29" s="92" t="str">
        <f t="shared" si="1"/>
        <v/>
      </c>
      <c r="AC29" s="95" t="str">
        <f>IFERROR(VLOOKUP(B29,'[1]1402_07_ST_STG'!AH:AS,12,FALSE),"")</f>
        <v/>
      </c>
      <c r="AD29" s="95"/>
      <c r="AE29" s="96" t="e">
        <v>#VALUE!</v>
      </c>
      <c r="AF29" s="97"/>
      <c r="AG29" s="98"/>
      <c r="AH29" s="99" t="s">
        <v>36</v>
      </c>
      <c r="AI29" s="100"/>
      <c r="AJ29" s="96" t="s">
        <v>36</v>
      </c>
      <c r="AK29" s="101" t="s">
        <v>36</v>
      </c>
      <c r="AL29" s="102"/>
      <c r="AM29" s="96" t="s">
        <v>36</v>
      </c>
      <c r="AN29" s="99" t="s">
        <v>36</v>
      </c>
      <c r="AO29" s="100" t="str">
        <f t="shared" si="2"/>
        <v/>
      </c>
      <c r="AP29" s="100"/>
      <c r="AQ29" s="103"/>
      <c r="AR29" s="104"/>
      <c r="AS29" s="53"/>
      <c r="AT29" s="53"/>
      <c r="AU29" s="53"/>
      <c r="AV29" s="53"/>
      <c r="AX29" s="10"/>
      <c r="AY29" s="6"/>
      <c r="AZ29" s="6"/>
      <c r="BA29" s="6"/>
      <c r="BB29" s="10"/>
      <c r="BC29" s="6"/>
      <c r="BD29" s="6"/>
      <c r="BE29" s="11"/>
    </row>
    <row r="30" spans="1:57" ht="24.95" customHeight="1">
      <c r="A30" s="86">
        <v>32</v>
      </c>
      <c r="B30" s="87">
        <v>401805945</v>
      </c>
      <c r="C30" s="88" t="s">
        <v>94</v>
      </c>
      <c r="D30" s="89" t="str">
        <f>IFERROR(VLOOKUP(B30,'[1]1402_07_ST_STG'!U:X,4,FALSE),"")</f>
        <v>-</v>
      </c>
      <c r="E30" s="90" t="s">
        <v>84</v>
      </c>
      <c r="F30" s="91"/>
      <c r="G30" s="92">
        <v>9</v>
      </c>
      <c r="H30" s="92">
        <v>16</v>
      </c>
      <c r="I30" s="92" t="s">
        <v>43</v>
      </c>
      <c r="J30" s="92">
        <v>30</v>
      </c>
      <c r="K30" s="92">
        <v>7</v>
      </c>
      <c r="L30" s="92" t="s">
        <v>47</v>
      </c>
      <c r="M30" s="92">
        <v>21</v>
      </c>
      <c r="N30" s="92"/>
      <c r="O30" s="92"/>
      <c r="P30" s="92">
        <v>12</v>
      </c>
      <c r="Q30" s="92">
        <v>19</v>
      </c>
      <c r="R30" s="92" t="s">
        <v>37</v>
      </c>
      <c r="S30" s="92"/>
      <c r="T30" s="93"/>
      <c r="U30" s="92"/>
      <c r="V30" s="94">
        <f t="shared" si="0"/>
        <v>9.9</v>
      </c>
      <c r="W30" s="92">
        <f>IFERROR(VLOOKUP(B30,'[1]1402_07_ST_STG'!D:F,3,FALSE),"")</f>
        <v>0</v>
      </c>
      <c r="X30" s="92"/>
      <c r="Y30" s="92"/>
      <c r="Z30" s="92"/>
      <c r="AA30" s="92"/>
      <c r="AB30" s="92" t="str">
        <f t="shared" si="1"/>
        <v/>
      </c>
      <c r="AC30" s="95" t="str">
        <f>IFERROR(VLOOKUP(B30,'[1]1402_07_ST_STG'!AH:AS,12,FALSE),"")</f>
        <v/>
      </c>
      <c r="AD30" s="95"/>
      <c r="AE30" s="96">
        <v>2</v>
      </c>
      <c r="AF30" s="97"/>
      <c r="AG30" s="98">
        <v>9.9</v>
      </c>
      <c r="AH30" s="99" t="s">
        <v>36</v>
      </c>
      <c r="AI30" s="100">
        <v>2</v>
      </c>
      <c r="AJ30" s="96">
        <v>1.8</v>
      </c>
      <c r="AK30" s="101">
        <v>9.9</v>
      </c>
      <c r="AL30" s="102"/>
      <c r="AM30" s="96" t="s">
        <v>36</v>
      </c>
      <c r="AN30" s="99" t="s">
        <v>36</v>
      </c>
      <c r="AO30" s="100" t="str">
        <f t="shared" si="2"/>
        <v/>
      </c>
      <c r="AP30" s="100"/>
      <c r="AQ30" s="103"/>
      <c r="AR30" s="104"/>
      <c r="AS30" s="53"/>
      <c r="AT30" s="53"/>
      <c r="AU30" s="53"/>
      <c r="AV30" s="53"/>
      <c r="AX30" s="10"/>
      <c r="AY30" s="6"/>
      <c r="AZ30" s="6"/>
      <c r="BA30" s="6"/>
      <c r="BB30" s="10"/>
      <c r="BC30" s="6"/>
      <c r="BD30" s="6"/>
      <c r="BE30" s="6"/>
    </row>
    <row r="31" spans="1:57" ht="24.95" customHeight="1">
      <c r="A31" s="86">
        <v>34</v>
      </c>
      <c r="B31" s="87">
        <v>401809203</v>
      </c>
      <c r="C31" s="88" t="s">
        <v>95</v>
      </c>
      <c r="D31" s="89" t="str">
        <f>IFERROR(VLOOKUP(B31,'[1]1402_07_ST_STG'!U:X,4,FALSE),"")</f>
        <v/>
      </c>
      <c r="E31" s="90" t="s">
        <v>84</v>
      </c>
      <c r="F31" s="91"/>
      <c r="G31" s="92">
        <v>9</v>
      </c>
      <c r="H31" s="92"/>
      <c r="I31" s="92"/>
      <c r="J31" s="92"/>
      <c r="K31" s="92"/>
      <c r="L31" s="92" t="s">
        <v>36</v>
      </c>
      <c r="M31" s="92"/>
      <c r="N31" s="92"/>
      <c r="O31" s="92"/>
      <c r="P31" s="92"/>
      <c r="Q31" s="92"/>
      <c r="R31" s="92" t="s">
        <v>37</v>
      </c>
      <c r="S31" s="92"/>
      <c r="T31" s="93"/>
      <c r="U31" s="92"/>
      <c r="V31" s="94" t="str">
        <f t="shared" si="0"/>
        <v/>
      </c>
      <c r="W31" s="92">
        <f>IFERROR(VLOOKUP(B31,'[1]1402_07_ST_STG'!D:F,3,FALSE),"")</f>
        <v>0</v>
      </c>
      <c r="X31" s="92"/>
      <c r="Y31" s="92"/>
      <c r="Z31" s="92"/>
      <c r="AA31" s="92"/>
      <c r="AB31" s="92" t="str">
        <f t="shared" si="1"/>
        <v/>
      </c>
      <c r="AC31" s="95" t="str">
        <f>IFERROR(VLOOKUP(B31,'[1]1402_07_ST_STG'!AH:AS,12,FALSE),"")</f>
        <v/>
      </c>
      <c r="AD31" s="95"/>
      <c r="AE31" s="96" t="e">
        <v>#VALUE!</v>
      </c>
      <c r="AF31" s="97"/>
      <c r="AG31" s="98"/>
      <c r="AH31" s="99" t="s">
        <v>36</v>
      </c>
      <c r="AI31" s="100"/>
      <c r="AJ31" s="96" t="s">
        <v>36</v>
      </c>
      <c r="AK31" s="101" t="s">
        <v>36</v>
      </c>
      <c r="AL31" s="102"/>
      <c r="AM31" s="96" t="s">
        <v>36</v>
      </c>
      <c r="AN31" s="99" t="s">
        <v>36</v>
      </c>
      <c r="AO31" s="100" t="str">
        <f t="shared" si="2"/>
        <v/>
      </c>
      <c r="AP31" s="100"/>
      <c r="AQ31" s="103"/>
      <c r="AR31" s="104"/>
      <c r="AS31" s="54"/>
      <c r="AT31" s="54"/>
      <c r="AU31" s="54"/>
      <c r="AV31" s="54"/>
      <c r="AX31" s="10"/>
      <c r="AY31" s="6"/>
      <c r="AZ31" s="6"/>
      <c r="BA31" s="6"/>
      <c r="BB31" s="10"/>
      <c r="BC31" s="6"/>
      <c r="BD31" s="6"/>
      <c r="BE31" s="11"/>
    </row>
    <row r="32" spans="1:57" ht="24.95" customHeight="1">
      <c r="A32" s="86">
        <v>35</v>
      </c>
      <c r="B32" s="87">
        <v>401809068</v>
      </c>
      <c r="C32" s="88" t="s">
        <v>96</v>
      </c>
      <c r="D32" s="89" t="str">
        <f>IFERROR(VLOOKUP(B32,'[1]1402_07_ST_STG'!U:X,4,FALSE),"")</f>
        <v/>
      </c>
      <c r="E32" s="90" t="s">
        <v>84</v>
      </c>
      <c r="F32" s="91"/>
      <c r="G32" s="92">
        <v>9</v>
      </c>
      <c r="H32" s="92">
        <v>16</v>
      </c>
      <c r="I32" s="92">
        <v>23</v>
      </c>
      <c r="J32" s="92">
        <v>30</v>
      </c>
      <c r="K32" s="92">
        <v>7</v>
      </c>
      <c r="L32" s="92" t="s">
        <v>47</v>
      </c>
      <c r="M32" s="92" t="s">
        <v>53</v>
      </c>
      <c r="N32" s="92"/>
      <c r="O32" s="92">
        <v>7</v>
      </c>
      <c r="P32" s="92">
        <v>14</v>
      </c>
      <c r="Q32" s="92">
        <v>21</v>
      </c>
      <c r="R32" s="92" t="s">
        <v>76</v>
      </c>
      <c r="S32" s="92"/>
      <c r="T32" s="93"/>
      <c r="U32" s="92" t="s">
        <v>76</v>
      </c>
      <c r="V32" s="94" t="str">
        <f t="shared" si="0"/>
        <v/>
      </c>
      <c r="W32" s="92">
        <f>IFERROR(VLOOKUP(B32,'[1]1402_07_ST_STG'!D:F,3,FALSE),"")</f>
        <v>9.4</v>
      </c>
      <c r="X32" s="92"/>
      <c r="Y32" s="92"/>
      <c r="Z32" s="92"/>
      <c r="AA32" s="92"/>
      <c r="AB32" s="92" t="str">
        <f t="shared" si="1"/>
        <v/>
      </c>
      <c r="AC32" s="95" t="str">
        <f>IFERROR(VLOOKUP(B32,'[1]1402_07_ST_STG'!AH:AS,12,FALSE),"")</f>
        <v>GG</v>
      </c>
      <c r="AD32" s="95"/>
      <c r="AE32" s="96">
        <v>2</v>
      </c>
      <c r="AF32" s="97"/>
      <c r="AG32" s="98">
        <v>9.4</v>
      </c>
      <c r="AH32" s="99" t="s">
        <v>56</v>
      </c>
      <c r="AI32" s="100">
        <v>2</v>
      </c>
      <c r="AJ32" s="96">
        <v>2</v>
      </c>
      <c r="AK32" s="101">
        <v>9.4</v>
      </c>
      <c r="AL32" s="102"/>
      <c r="AM32" s="96">
        <v>17</v>
      </c>
      <c r="AN32" s="99">
        <v>20</v>
      </c>
      <c r="AO32" s="100">
        <f t="shared" si="2"/>
        <v>19.100000000000001</v>
      </c>
      <c r="AP32" s="100"/>
      <c r="AQ32" s="103"/>
      <c r="AR32" s="104"/>
      <c r="AS32" s="54"/>
      <c r="AT32" s="54"/>
      <c r="AU32" s="54"/>
      <c r="AV32" s="54"/>
      <c r="AX32" s="10"/>
      <c r="AY32" s="6"/>
      <c r="AZ32" s="6"/>
      <c r="BA32" s="6"/>
      <c r="BB32" s="10"/>
      <c r="BC32" s="6"/>
      <c r="BD32" s="6"/>
      <c r="BE32" s="11"/>
    </row>
    <row r="33" spans="1:57" ht="24.95" customHeight="1">
      <c r="A33" s="86">
        <v>36</v>
      </c>
      <c r="B33" s="87">
        <v>401805961</v>
      </c>
      <c r="C33" s="88" t="s">
        <v>97</v>
      </c>
      <c r="D33" s="89" t="str">
        <f>IFERROR(VLOOKUP(B33,'[1]1402_07_ST_STG'!U:X,4,FALSE),"")</f>
        <v>-</v>
      </c>
      <c r="E33" s="90" t="s">
        <v>84</v>
      </c>
      <c r="F33" s="91"/>
      <c r="G33" s="92">
        <v>9</v>
      </c>
      <c r="H33" s="92">
        <v>16</v>
      </c>
      <c r="I33" s="92" t="s">
        <v>86</v>
      </c>
      <c r="J33" s="92">
        <v>30</v>
      </c>
      <c r="K33" s="92">
        <v>7</v>
      </c>
      <c r="L33" s="92" t="s">
        <v>47</v>
      </c>
      <c r="M33" s="92">
        <v>21</v>
      </c>
      <c r="N33" s="92"/>
      <c r="O33" s="92">
        <v>5</v>
      </c>
      <c r="P33" s="92">
        <v>12</v>
      </c>
      <c r="Q33" s="92">
        <v>19</v>
      </c>
      <c r="R33" s="92" t="s">
        <v>37</v>
      </c>
      <c r="S33" s="92">
        <v>3</v>
      </c>
      <c r="T33" s="93"/>
      <c r="U33" s="92" t="s">
        <v>98</v>
      </c>
      <c r="V33" s="94" t="str">
        <f t="shared" si="0"/>
        <v/>
      </c>
      <c r="W33" s="92">
        <f>IFERROR(VLOOKUP(B33,'[1]1402_07_ST_STG'!D:F,3,FALSE),"")</f>
        <v>0</v>
      </c>
      <c r="X33" s="92"/>
      <c r="Y33" s="92"/>
      <c r="Z33" s="92"/>
      <c r="AA33" s="92"/>
      <c r="AB33" s="92" t="str">
        <f t="shared" si="1"/>
        <v/>
      </c>
      <c r="AC33" s="95" t="str">
        <f>IFERROR(VLOOKUP(B33,'[1]1402_07_ST_STG'!AH:AS,12,FALSE),"")</f>
        <v/>
      </c>
      <c r="AD33" s="95"/>
      <c r="AE33" s="96">
        <v>2</v>
      </c>
      <c r="AF33" s="97"/>
      <c r="AG33" s="98"/>
      <c r="AH33" s="99" t="s">
        <v>36</v>
      </c>
      <c r="AI33" s="100">
        <v>2</v>
      </c>
      <c r="AJ33" s="96">
        <v>2</v>
      </c>
      <c r="AK33" s="101" t="s">
        <v>36</v>
      </c>
      <c r="AL33" s="102"/>
      <c r="AM33" s="96" t="s">
        <v>36</v>
      </c>
      <c r="AN33" s="99" t="s">
        <v>36</v>
      </c>
      <c r="AO33" s="100" t="str">
        <f t="shared" si="2"/>
        <v/>
      </c>
      <c r="AP33" s="100"/>
      <c r="AQ33" s="103"/>
      <c r="AR33" s="104"/>
      <c r="AS33" s="54"/>
      <c r="AT33" s="54"/>
      <c r="AU33" s="54"/>
      <c r="AV33" s="54"/>
      <c r="AX33" s="6"/>
      <c r="AY33" s="6"/>
      <c r="AZ33" s="6"/>
      <c r="BA33" s="6"/>
      <c r="BB33" s="10"/>
      <c r="BC33" s="6"/>
      <c r="BD33" s="6"/>
      <c r="BE33" s="11"/>
    </row>
    <row r="34" spans="1:57" ht="24.95" customHeight="1">
      <c r="A34" s="86">
        <v>37</v>
      </c>
      <c r="B34" s="87">
        <v>401810571</v>
      </c>
      <c r="C34" s="88" t="s">
        <v>99</v>
      </c>
      <c r="D34" s="89" t="str">
        <f>IFERROR(VLOOKUP(B34,'[1]1402_07_ST_STG'!U:X,4,FALSE),"")</f>
        <v>-</v>
      </c>
      <c r="E34" s="90" t="s">
        <v>84</v>
      </c>
      <c r="F34" s="91"/>
      <c r="G34" s="92"/>
      <c r="H34" s="92">
        <v>16</v>
      </c>
      <c r="I34" s="92"/>
      <c r="J34" s="92">
        <v>30</v>
      </c>
      <c r="K34" s="92">
        <v>7</v>
      </c>
      <c r="L34" s="92" t="s">
        <v>36</v>
      </c>
      <c r="M34" s="92">
        <v>21</v>
      </c>
      <c r="N34" s="92"/>
      <c r="O34" s="92"/>
      <c r="P34" s="92"/>
      <c r="Q34" s="92">
        <v>19</v>
      </c>
      <c r="R34" s="92" t="s">
        <v>76</v>
      </c>
      <c r="S34" s="92"/>
      <c r="T34" s="93"/>
      <c r="U34" s="92" t="s">
        <v>76</v>
      </c>
      <c r="V34" s="94">
        <f t="shared" si="0"/>
        <v>9.8000000000000007</v>
      </c>
      <c r="W34" s="92">
        <f>IFERROR(VLOOKUP(B34,'[1]1402_07_ST_STG'!D:F,3,FALSE),"")</f>
        <v>0</v>
      </c>
      <c r="X34" s="92"/>
      <c r="Y34" s="92"/>
      <c r="Z34" s="92"/>
      <c r="AA34" s="92"/>
      <c r="AB34" s="92" t="str">
        <f t="shared" si="1"/>
        <v/>
      </c>
      <c r="AC34" s="95" t="str">
        <f>IFERROR(VLOOKUP(B34,'[1]1402_07_ST_STG'!AH:AS,12,FALSE),"")</f>
        <v/>
      </c>
      <c r="AD34" s="95"/>
      <c r="AE34" s="96">
        <v>1.8</v>
      </c>
      <c r="AF34" s="97"/>
      <c r="AG34" s="98">
        <v>9.8000000000000007</v>
      </c>
      <c r="AH34" s="99" t="s">
        <v>36</v>
      </c>
      <c r="AI34" s="100">
        <v>1.5</v>
      </c>
      <c r="AJ34" s="96" t="s">
        <v>36</v>
      </c>
      <c r="AK34" s="101">
        <v>9.8000000000000007</v>
      </c>
      <c r="AL34" s="102"/>
      <c r="AM34" s="96" t="s">
        <v>36</v>
      </c>
      <c r="AN34" s="99" t="s">
        <v>36</v>
      </c>
      <c r="AO34" s="100" t="str">
        <f t="shared" si="2"/>
        <v/>
      </c>
      <c r="AP34" s="100"/>
      <c r="AQ34" s="103"/>
      <c r="AR34" s="104"/>
      <c r="AS34" s="54"/>
      <c r="AT34" s="54"/>
      <c r="AU34" s="54"/>
      <c r="AV34" s="54"/>
      <c r="AX34" s="10"/>
      <c r="AY34" s="6"/>
      <c r="AZ34" s="6"/>
      <c r="BA34" s="11"/>
      <c r="BB34" s="10"/>
      <c r="BC34" s="6"/>
      <c r="BD34" s="6"/>
      <c r="BE34" s="11"/>
    </row>
    <row r="35" spans="1:57" ht="24.95" customHeight="1">
      <c r="A35" s="86">
        <v>38</v>
      </c>
      <c r="B35" s="87">
        <v>401811124</v>
      </c>
      <c r="C35" s="88" t="s">
        <v>100</v>
      </c>
      <c r="D35" s="89" t="str">
        <f>IFERROR(VLOOKUP(B35,'[1]1402_07_ST_STG'!U:X,4,FALSE),"")</f>
        <v>-</v>
      </c>
      <c r="E35" s="90"/>
      <c r="F35" s="91"/>
      <c r="G35" s="92">
        <v>9</v>
      </c>
      <c r="H35" s="92">
        <v>16</v>
      </c>
      <c r="I35" s="92">
        <v>23</v>
      </c>
      <c r="J35" s="92">
        <v>30</v>
      </c>
      <c r="K35" s="92">
        <v>7</v>
      </c>
      <c r="L35" s="92" t="s">
        <v>70</v>
      </c>
      <c r="M35" s="92">
        <v>21</v>
      </c>
      <c r="N35" s="92"/>
      <c r="O35" s="92"/>
      <c r="P35" s="92"/>
      <c r="Q35" s="92">
        <v>19</v>
      </c>
      <c r="R35" s="92" t="s">
        <v>37</v>
      </c>
      <c r="S35" s="92"/>
      <c r="T35" s="93"/>
      <c r="U35" s="92"/>
      <c r="V35" s="94" t="str">
        <f t="shared" si="0"/>
        <v/>
      </c>
      <c r="W35" s="92">
        <f>IFERROR(VLOOKUP(B35,'[1]1402_07_ST_STG'!D:F,3,FALSE),"")</f>
        <v>0</v>
      </c>
      <c r="X35" s="92"/>
      <c r="Y35" s="92"/>
      <c r="Z35" s="92"/>
      <c r="AA35" s="92"/>
      <c r="AB35" s="92" t="str">
        <f t="shared" si="1"/>
        <v/>
      </c>
      <c r="AC35" s="95" t="str">
        <f>IFERROR(VLOOKUP(B35,'[1]1402_07_ST_STG'!AH:AS,12,FALSE),"")</f>
        <v/>
      </c>
      <c r="AD35" s="95"/>
      <c r="AE35" s="96">
        <v>1.8</v>
      </c>
      <c r="AF35" s="97"/>
      <c r="AG35" s="98"/>
      <c r="AH35" s="99" t="s">
        <v>36</v>
      </c>
      <c r="AI35" s="100">
        <v>2</v>
      </c>
      <c r="AJ35" s="96">
        <v>0.6</v>
      </c>
      <c r="AK35" s="101" t="s">
        <v>36</v>
      </c>
      <c r="AL35" s="102"/>
      <c r="AM35" s="96" t="s">
        <v>36</v>
      </c>
      <c r="AN35" s="99" t="s">
        <v>36</v>
      </c>
      <c r="AO35" s="100" t="str">
        <f t="shared" si="2"/>
        <v/>
      </c>
      <c r="AP35" s="100"/>
      <c r="AQ35" s="103"/>
      <c r="AR35" s="104"/>
      <c r="AS35" s="54"/>
      <c r="AT35" s="54"/>
      <c r="AU35" s="54"/>
      <c r="AV35" s="54"/>
      <c r="AX35" s="10"/>
      <c r="AY35" s="6"/>
      <c r="AZ35" s="6"/>
      <c r="BA35" s="11"/>
      <c r="BB35" s="10"/>
      <c r="BC35" s="6"/>
      <c r="BD35" s="6"/>
      <c r="BE35" s="6"/>
    </row>
    <row r="36" spans="1:57" ht="24.95" customHeight="1">
      <c r="A36" s="86">
        <v>40</v>
      </c>
      <c r="B36" s="87">
        <v>401805631</v>
      </c>
      <c r="C36" s="88" t="s">
        <v>101</v>
      </c>
      <c r="D36" s="89" t="str">
        <f>IFERROR(VLOOKUP(B36,'[1]1402_07_ST_STG'!U:X,4,FALSE),"")</f>
        <v>-</v>
      </c>
      <c r="E36" s="90" t="s">
        <v>84</v>
      </c>
      <c r="F36" s="91"/>
      <c r="G36" s="92">
        <v>9</v>
      </c>
      <c r="H36" s="92">
        <v>16</v>
      </c>
      <c r="I36" s="92"/>
      <c r="J36" s="92" t="s">
        <v>102</v>
      </c>
      <c r="K36" s="92">
        <v>7</v>
      </c>
      <c r="L36" s="92" t="s">
        <v>36</v>
      </c>
      <c r="M36" s="92">
        <v>21</v>
      </c>
      <c r="N36" s="92"/>
      <c r="O36" s="92"/>
      <c r="P36" s="92">
        <v>12</v>
      </c>
      <c r="Q36" s="92"/>
      <c r="R36" s="92" t="s">
        <v>37</v>
      </c>
      <c r="S36" s="92"/>
      <c r="T36" s="93"/>
      <c r="U36" s="92"/>
      <c r="V36" s="94" t="str">
        <f t="shared" si="0"/>
        <v/>
      </c>
      <c r="W36" s="92">
        <f>IFERROR(VLOOKUP(B36,'[1]1402_07_ST_STG'!D:F,3,FALSE),"")</f>
        <v>0</v>
      </c>
      <c r="X36" s="92"/>
      <c r="Y36" s="92"/>
      <c r="Z36" s="92"/>
      <c r="AA36" s="92"/>
      <c r="AB36" s="92" t="str">
        <f t="shared" si="1"/>
        <v/>
      </c>
      <c r="AC36" s="95" t="str">
        <f>IFERROR(VLOOKUP(B36,'[1]1402_07_ST_STG'!AH:AS,12,FALSE),"")</f>
        <v/>
      </c>
      <c r="AD36" s="95"/>
      <c r="AE36" s="96">
        <v>2</v>
      </c>
      <c r="AF36" s="97"/>
      <c r="AG36" s="98"/>
      <c r="AH36" s="99" t="s">
        <v>36</v>
      </c>
      <c r="AI36" s="100">
        <v>1.5</v>
      </c>
      <c r="AJ36" s="96" t="s">
        <v>36</v>
      </c>
      <c r="AK36" s="101" t="s">
        <v>36</v>
      </c>
      <c r="AL36" s="102"/>
      <c r="AM36" s="96" t="s">
        <v>36</v>
      </c>
      <c r="AN36" s="99" t="s">
        <v>36</v>
      </c>
      <c r="AO36" s="100" t="str">
        <f t="shared" si="2"/>
        <v/>
      </c>
      <c r="AP36" s="100"/>
      <c r="AQ36" s="103"/>
      <c r="AR36" s="104"/>
      <c r="AS36" s="54"/>
      <c r="AT36" s="54"/>
      <c r="AU36" s="54"/>
      <c r="AV36" s="54"/>
      <c r="AX36" s="10"/>
      <c r="AY36" s="6"/>
      <c r="AZ36" s="6"/>
      <c r="BA36" s="6"/>
      <c r="BB36" s="10"/>
      <c r="BC36" s="6"/>
      <c r="BD36" s="6"/>
      <c r="BE36" s="11"/>
    </row>
    <row r="37" spans="1:57" ht="24.95" customHeight="1">
      <c r="A37" s="86">
        <v>41</v>
      </c>
      <c r="B37" s="87">
        <v>401808080</v>
      </c>
      <c r="C37" s="88" t="s">
        <v>103</v>
      </c>
      <c r="D37" s="89" t="str">
        <f>IFERROR(VLOOKUP(B37,'[1]1402_07_ST_STG'!U:X,4,FALSE),"")</f>
        <v>-</v>
      </c>
      <c r="E37" s="90" t="s">
        <v>84</v>
      </c>
      <c r="F37" s="91"/>
      <c r="G37" s="92"/>
      <c r="H37" s="92"/>
      <c r="I37" s="92"/>
      <c r="J37" s="92"/>
      <c r="K37" s="92"/>
      <c r="L37" s="92" t="s">
        <v>36</v>
      </c>
      <c r="M37" s="92"/>
      <c r="N37" s="92"/>
      <c r="O37" s="92"/>
      <c r="P37" s="92"/>
      <c r="Q37" s="92"/>
      <c r="R37" s="92" t="s">
        <v>37</v>
      </c>
      <c r="S37" s="92"/>
      <c r="T37" s="93"/>
      <c r="U37" s="92"/>
      <c r="V37" s="94" t="str">
        <f t="shared" si="0"/>
        <v/>
      </c>
      <c r="W37" s="92">
        <f>IFERROR(VLOOKUP(B37,'[1]1402_07_ST_STG'!D:F,3,FALSE),"")</f>
        <v>0</v>
      </c>
      <c r="X37" s="92"/>
      <c r="Y37" s="92"/>
      <c r="Z37" s="92"/>
      <c r="AA37" s="92"/>
      <c r="AB37" s="92" t="str">
        <f t="shared" si="1"/>
        <v/>
      </c>
      <c r="AC37" s="95" t="str">
        <f>IFERROR(VLOOKUP(B37,'[1]1402_07_ST_STG'!AH:AS,12,FALSE),"")</f>
        <v/>
      </c>
      <c r="AD37" s="95"/>
      <c r="AE37" s="96" t="e">
        <v>#VALUE!</v>
      </c>
      <c r="AF37" s="97"/>
      <c r="AG37" s="98"/>
      <c r="AH37" s="99" t="s">
        <v>36</v>
      </c>
      <c r="AI37" s="100"/>
      <c r="AJ37" s="96" t="s">
        <v>36</v>
      </c>
      <c r="AK37" s="101" t="s">
        <v>36</v>
      </c>
      <c r="AL37" s="102"/>
      <c r="AM37" s="96" t="s">
        <v>36</v>
      </c>
      <c r="AN37" s="99" t="s">
        <v>36</v>
      </c>
      <c r="AO37" s="100" t="str">
        <f t="shared" si="2"/>
        <v/>
      </c>
      <c r="AP37" s="100"/>
      <c r="AQ37" s="103"/>
      <c r="AR37" s="104"/>
      <c r="AS37" s="54"/>
      <c r="AT37" s="54"/>
      <c r="AU37" s="54"/>
      <c r="AV37" s="54"/>
      <c r="AX37" s="10"/>
      <c r="AY37" s="6"/>
      <c r="AZ37" s="6"/>
      <c r="BA37" s="11"/>
      <c r="BB37" s="10"/>
      <c r="BC37" s="6"/>
      <c r="BD37" s="6"/>
      <c r="BE37" s="6"/>
    </row>
    <row r="38" spans="1:57" ht="24.95" customHeight="1">
      <c r="A38" s="86">
        <v>42</v>
      </c>
      <c r="B38" s="87">
        <v>401805205</v>
      </c>
      <c r="C38" s="88" t="s">
        <v>104</v>
      </c>
      <c r="D38" s="89" t="str">
        <f>IFERROR(VLOOKUP(B38,'[1]1402_07_ST_STG'!U:X,4,FALSE),"")</f>
        <v>-</v>
      </c>
      <c r="E38" s="90" t="s">
        <v>84</v>
      </c>
      <c r="F38" s="91"/>
      <c r="G38" s="92">
        <v>9</v>
      </c>
      <c r="H38" s="92">
        <v>16</v>
      </c>
      <c r="I38" s="92">
        <v>23</v>
      </c>
      <c r="J38" s="92">
        <v>30</v>
      </c>
      <c r="K38" s="92">
        <v>7</v>
      </c>
      <c r="L38" s="92" t="s">
        <v>47</v>
      </c>
      <c r="M38" s="92">
        <v>21</v>
      </c>
      <c r="N38" s="92"/>
      <c r="O38" s="92">
        <v>5</v>
      </c>
      <c r="P38" s="92">
        <v>12</v>
      </c>
      <c r="Q38" s="92">
        <v>19</v>
      </c>
      <c r="R38" s="92" t="s">
        <v>37</v>
      </c>
      <c r="S38" s="92"/>
      <c r="T38" s="93"/>
      <c r="U38" s="92"/>
      <c r="V38" s="94" t="str">
        <f t="shared" si="0"/>
        <v/>
      </c>
      <c r="W38" s="92">
        <f>IFERROR(VLOOKUP(B38,'[1]1402_07_ST_STG'!D:F,3,FALSE),"")</f>
        <v>0</v>
      </c>
      <c r="X38" s="92"/>
      <c r="Y38" s="92"/>
      <c r="Z38" s="92"/>
      <c r="AA38" s="92"/>
      <c r="AB38" s="92" t="str">
        <f t="shared" si="1"/>
        <v/>
      </c>
      <c r="AC38" s="95" t="str">
        <f>IFERROR(VLOOKUP(B38,'[1]1402_07_ST_STG'!AH:AS,12,FALSE),"")</f>
        <v/>
      </c>
      <c r="AD38" s="95"/>
      <c r="AE38" s="96">
        <v>1.8</v>
      </c>
      <c r="AF38" s="97"/>
      <c r="AG38" s="98"/>
      <c r="AH38" s="99" t="s">
        <v>36</v>
      </c>
      <c r="AI38" s="100">
        <v>2</v>
      </c>
      <c r="AJ38" s="96" t="s">
        <v>36</v>
      </c>
      <c r="AK38" s="101" t="s">
        <v>36</v>
      </c>
      <c r="AL38" s="102"/>
      <c r="AM38" s="96" t="s">
        <v>36</v>
      </c>
      <c r="AN38" s="99" t="s">
        <v>36</v>
      </c>
      <c r="AO38" s="100" t="str">
        <f t="shared" si="2"/>
        <v/>
      </c>
      <c r="AP38" s="100"/>
      <c r="AQ38" s="103"/>
      <c r="AR38" s="104"/>
      <c r="AS38" s="54"/>
      <c r="AT38" s="54"/>
      <c r="AU38" s="54"/>
      <c r="AV38" s="54"/>
      <c r="AX38" s="10"/>
      <c r="AY38" s="6"/>
      <c r="AZ38" s="6"/>
      <c r="BA38" s="6"/>
      <c r="BB38" s="10"/>
      <c r="BC38" s="6"/>
      <c r="BD38" s="6"/>
      <c r="BE38" s="6"/>
    </row>
    <row r="39" spans="1:57" ht="24.95" customHeight="1">
      <c r="A39" s="86">
        <v>43</v>
      </c>
      <c r="B39" s="87">
        <v>401809277</v>
      </c>
      <c r="C39" s="88" t="s">
        <v>105</v>
      </c>
      <c r="D39" s="89" t="str">
        <f>IFERROR(VLOOKUP(B39,'[1]1402_07_ST_STG'!U:X,4,FALSE),"")</f>
        <v/>
      </c>
      <c r="E39" s="90" t="s">
        <v>84</v>
      </c>
      <c r="F39" s="91"/>
      <c r="G39" s="92">
        <v>9</v>
      </c>
      <c r="H39" s="92">
        <v>16</v>
      </c>
      <c r="I39" s="92">
        <v>23</v>
      </c>
      <c r="J39" s="92">
        <v>30</v>
      </c>
      <c r="K39" s="92">
        <v>7</v>
      </c>
      <c r="L39" s="92" t="s">
        <v>47</v>
      </c>
      <c r="M39" s="92" t="s">
        <v>89</v>
      </c>
      <c r="N39" s="92"/>
      <c r="O39" s="92">
        <v>5</v>
      </c>
      <c r="P39" s="92">
        <v>12</v>
      </c>
      <c r="Q39" s="92" t="s">
        <v>106</v>
      </c>
      <c r="R39" s="92" t="s">
        <v>37</v>
      </c>
      <c r="S39" s="92"/>
      <c r="T39" s="93"/>
      <c r="U39" s="92">
        <v>28</v>
      </c>
      <c r="V39" s="94">
        <f t="shared" si="0"/>
        <v>9.9</v>
      </c>
      <c r="W39" s="92">
        <f>IFERROR(VLOOKUP(B39,'[1]1402_07_ST_STG'!D:F,3,FALSE),"")</f>
        <v>0</v>
      </c>
      <c r="X39" s="92"/>
      <c r="Y39" s="92"/>
      <c r="Z39" s="92"/>
      <c r="AA39" s="92"/>
      <c r="AB39" s="92" t="str">
        <f t="shared" si="1"/>
        <v/>
      </c>
      <c r="AC39" s="95" t="str">
        <f>IFERROR(VLOOKUP(B39,'[1]1402_07_ST_STG'!AH:AS,12,FALSE),"")</f>
        <v>GG</v>
      </c>
      <c r="AD39" s="95"/>
      <c r="AE39" s="96">
        <v>2</v>
      </c>
      <c r="AF39" s="97"/>
      <c r="AG39" s="98">
        <v>9.9</v>
      </c>
      <c r="AH39" s="99" t="s">
        <v>56</v>
      </c>
      <c r="AI39" s="100">
        <v>2</v>
      </c>
      <c r="AJ39" s="96">
        <v>1</v>
      </c>
      <c r="AK39" s="101">
        <v>9.9</v>
      </c>
      <c r="AL39" s="102"/>
      <c r="AM39" s="96">
        <v>11.75</v>
      </c>
      <c r="AN39" s="99">
        <v>17</v>
      </c>
      <c r="AO39" s="100">
        <f t="shared" si="2"/>
        <v>17.475000000000001</v>
      </c>
      <c r="AP39" s="100"/>
      <c r="AQ39" s="103"/>
      <c r="AR39" s="104"/>
      <c r="AS39" s="54"/>
      <c r="AT39" s="54"/>
      <c r="AU39" s="54"/>
      <c r="AV39" s="54"/>
      <c r="AX39" s="10"/>
      <c r="AY39" s="6"/>
      <c r="AZ39" s="6"/>
      <c r="BA39" s="6"/>
      <c r="BB39" s="6"/>
      <c r="BC39" s="6"/>
      <c r="BD39" s="6"/>
      <c r="BE39" s="6"/>
    </row>
    <row r="40" spans="1:57" ht="24.95" customHeight="1">
      <c r="A40" s="86">
        <v>44</v>
      </c>
      <c r="B40" s="87">
        <v>401810756</v>
      </c>
      <c r="C40" s="88" t="s">
        <v>107</v>
      </c>
      <c r="D40" s="89" t="str">
        <f>IFERROR(VLOOKUP(B40,'[1]1402_07_ST_STG'!U:X,4,FALSE),"")</f>
        <v>-</v>
      </c>
      <c r="E40" s="90"/>
      <c r="F40" s="91"/>
      <c r="G40" s="92"/>
      <c r="H40" s="92"/>
      <c r="I40" s="92" t="s">
        <v>86</v>
      </c>
      <c r="J40" s="92">
        <v>30</v>
      </c>
      <c r="K40" s="92">
        <v>7</v>
      </c>
      <c r="L40" s="92" t="s">
        <v>47</v>
      </c>
      <c r="M40" s="92" t="s">
        <v>53</v>
      </c>
      <c r="N40" s="92"/>
      <c r="O40" s="92"/>
      <c r="P40" s="92">
        <v>12</v>
      </c>
      <c r="Q40" s="92">
        <v>19</v>
      </c>
      <c r="R40" s="92" t="s">
        <v>37</v>
      </c>
      <c r="S40" s="92"/>
      <c r="T40" s="93"/>
      <c r="U40" s="92"/>
      <c r="V40" s="94" t="str">
        <f t="shared" si="0"/>
        <v/>
      </c>
      <c r="W40" s="92">
        <f>IFERROR(VLOOKUP(B40,'[1]1402_07_ST_STG'!D:F,3,FALSE),"")</f>
        <v>0</v>
      </c>
      <c r="X40" s="92"/>
      <c r="Y40" s="92"/>
      <c r="Z40" s="92"/>
      <c r="AA40" s="92"/>
      <c r="AB40" s="92" t="str">
        <f t="shared" si="1"/>
        <v/>
      </c>
      <c r="AC40" s="95" t="str">
        <f>IFERROR(VLOOKUP(B40,'[1]1402_07_ST_STG'!AH:AS,12,FALSE),"")</f>
        <v/>
      </c>
      <c r="AD40" s="95"/>
      <c r="AE40" s="96">
        <v>1.8</v>
      </c>
      <c r="AF40" s="107"/>
      <c r="AG40" s="98"/>
      <c r="AH40" s="99" t="s">
        <v>36</v>
      </c>
      <c r="AI40" s="100">
        <v>1.5</v>
      </c>
      <c r="AJ40" s="96">
        <v>1.8</v>
      </c>
      <c r="AK40" s="101" t="s">
        <v>36</v>
      </c>
      <c r="AL40" s="102"/>
      <c r="AM40" s="96" t="s">
        <v>36</v>
      </c>
      <c r="AN40" s="99" t="s">
        <v>36</v>
      </c>
      <c r="AO40" s="100" t="str">
        <f t="shared" si="2"/>
        <v/>
      </c>
      <c r="AP40" s="100"/>
      <c r="AQ40" s="103"/>
      <c r="AR40" s="104"/>
      <c r="AS40" s="54"/>
      <c r="AT40" s="54"/>
      <c r="AU40" s="54"/>
      <c r="AV40" s="54"/>
      <c r="AX40" s="10"/>
      <c r="AY40" s="6"/>
      <c r="AZ40" s="6"/>
      <c r="BA40" s="6"/>
      <c r="BB40" s="10"/>
      <c r="BC40" s="6"/>
      <c r="BD40" s="6"/>
      <c r="BE40" s="11"/>
    </row>
    <row r="41" spans="1:57" ht="24.95" customHeight="1">
      <c r="A41" s="86">
        <v>45</v>
      </c>
      <c r="B41" s="87">
        <v>401811157</v>
      </c>
      <c r="C41" s="88" t="s">
        <v>108</v>
      </c>
      <c r="D41" s="89" t="str">
        <f>IFERROR(VLOOKUP(B41,'[1]1402_07_ST_STG'!U:X,4,FALSE),"")</f>
        <v>-</v>
      </c>
      <c r="E41" s="90"/>
      <c r="F41" s="91"/>
      <c r="G41" s="92">
        <v>9</v>
      </c>
      <c r="H41" s="92">
        <v>16</v>
      </c>
      <c r="I41" s="92" t="s">
        <v>86</v>
      </c>
      <c r="J41" s="92">
        <v>30</v>
      </c>
      <c r="K41" s="92">
        <v>7</v>
      </c>
      <c r="L41" s="92" t="s">
        <v>47</v>
      </c>
      <c r="M41" s="92" t="s">
        <v>53</v>
      </c>
      <c r="N41" s="92"/>
      <c r="O41" s="92"/>
      <c r="P41" s="92">
        <v>12</v>
      </c>
      <c r="Q41" s="92"/>
      <c r="R41" s="92" t="s">
        <v>37</v>
      </c>
      <c r="S41" s="92"/>
      <c r="T41" s="93"/>
      <c r="U41" s="92"/>
      <c r="V41" s="94" t="str">
        <f t="shared" si="0"/>
        <v/>
      </c>
      <c r="W41" s="92">
        <f>IFERROR(VLOOKUP(B41,'[1]1402_07_ST_STG'!D:F,3,FALSE),"")</f>
        <v>0</v>
      </c>
      <c r="X41" s="92"/>
      <c r="Y41" s="92"/>
      <c r="Z41" s="92"/>
      <c r="AA41" s="92"/>
      <c r="AB41" s="92" t="str">
        <f t="shared" si="1"/>
        <v/>
      </c>
      <c r="AC41" s="95" t="str">
        <f>IFERROR(VLOOKUP(B41,'[1]1402_07_ST_STG'!AH:AS,12,FALSE),"")</f>
        <v/>
      </c>
      <c r="AD41" s="95"/>
      <c r="AE41" s="96">
        <v>2</v>
      </c>
      <c r="AF41" s="97"/>
      <c r="AG41" s="98"/>
      <c r="AH41" s="99" t="s">
        <v>36</v>
      </c>
      <c r="AI41" s="100">
        <v>2</v>
      </c>
      <c r="AJ41" s="96">
        <v>2</v>
      </c>
      <c r="AK41" s="101" t="s">
        <v>36</v>
      </c>
      <c r="AL41" s="102"/>
      <c r="AM41" s="96" t="s">
        <v>36</v>
      </c>
      <c r="AN41" s="99" t="s">
        <v>36</v>
      </c>
      <c r="AO41" s="100" t="str">
        <f t="shared" si="2"/>
        <v/>
      </c>
      <c r="AP41" s="100"/>
      <c r="AQ41" s="103"/>
      <c r="AR41" s="104"/>
      <c r="AS41" s="54"/>
      <c r="AT41" s="54"/>
      <c r="AU41" s="54"/>
      <c r="AV41" s="54"/>
      <c r="AX41" s="10"/>
      <c r="AY41" s="6"/>
      <c r="AZ41" s="6"/>
      <c r="BA41" s="11"/>
      <c r="BB41" s="10"/>
      <c r="BC41" s="6"/>
      <c r="BD41" s="6"/>
      <c r="BE41" s="11"/>
    </row>
    <row r="42" spans="1:57" ht="24.95" customHeight="1">
      <c r="A42" s="86">
        <v>47</v>
      </c>
      <c r="B42" s="87">
        <v>401805664</v>
      </c>
      <c r="C42" s="88" t="s">
        <v>109</v>
      </c>
      <c r="D42" s="89" t="str">
        <f>IFERROR(VLOOKUP(B42,'[1]1402_07_ST_STG'!U:X,4,FALSE),"")</f>
        <v>-</v>
      </c>
      <c r="E42" s="90" t="s">
        <v>84</v>
      </c>
      <c r="F42" s="91"/>
      <c r="G42" s="92">
        <v>9</v>
      </c>
      <c r="H42" s="92">
        <v>16</v>
      </c>
      <c r="I42" s="92">
        <v>23</v>
      </c>
      <c r="J42" s="92">
        <v>30</v>
      </c>
      <c r="K42" s="92">
        <v>7</v>
      </c>
      <c r="L42" s="92" t="s">
        <v>47</v>
      </c>
      <c r="M42" s="92">
        <v>21</v>
      </c>
      <c r="N42" s="92"/>
      <c r="O42" s="92"/>
      <c r="P42" s="92">
        <v>12</v>
      </c>
      <c r="Q42" s="92">
        <v>19</v>
      </c>
      <c r="R42" s="92" t="s">
        <v>37</v>
      </c>
      <c r="S42" s="92"/>
      <c r="T42" s="93"/>
      <c r="U42" s="92"/>
      <c r="V42" s="94" t="str">
        <f t="shared" si="0"/>
        <v/>
      </c>
      <c r="W42" s="92">
        <f>IFERROR(VLOOKUP(B42,'[1]1402_07_ST_STG'!D:F,3,FALSE),"")</f>
        <v>0</v>
      </c>
      <c r="X42" s="92"/>
      <c r="Y42" s="92"/>
      <c r="Z42" s="92"/>
      <c r="AA42" s="92"/>
      <c r="AB42" s="92" t="str">
        <f t="shared" si="1"/>
        <v/>
      </c>
      <c r="AC42" s="95" t="str">
        <f>IFERROR(VLOOKUP(B42,'[1]1402_07_ST_STG'!AH:AS,12,FALSE),"")</f>
        <v/>
      </c>
      <c r="AD42" s="95"/>
      <c r="AE42" s="96">
        <v>1.4</v>
      </c>
      <c r="AF42" s="97"/>
      <c r="AG42" s="98"/>
      <c r="AH42" s="99" t="s">
        <v>36</v>
      </c>
      <c r="AI42" s="100">
        <v>2</v>
      </c>
      <c r="AJ42" s="96" t="s">
        <v>36</v>
      </c>
      <c r="AK42" s="101" t="s">
        <v>36</v>
      </c>
      <c r="AL42" s="102"/>
      <c r="AM42" s="96" t="s">
        <v>36</v>
      </c>
      <c r="AN42" s="99" t="s">
        <v>36</v>
      </c>
      <c r="AO42" s="100" t="str">
        <f t="shared" si="2"/>
        <v/>
      </c>
      <c r="AP42" s="100"/>
      <c r="AQ42" s="103"/>
      <c r="AR42" s="104"/>
      <c r="AS42" s="54"/>
      <c r="AT42" s="54"/>
      <c r="AU42" s="54"/>
      <c r="AV42" s="54"/>
      <c r="AX42" s="10"/>
      <c r="AY42" s="6"/>
      <c r="AZ42" s="6"/>
      <c r="BA42" s="6"/>
      <c r="BB42" s="10"/>
      <c r="BC42" s="6"/>
      <c r="BD42" s="6"/>
      <c r="BE42" s="11"/>
    </row>
    <row r="43" spans="1:57" ht="24.95" customHeight="1">
      <c r="A43" s="86">
        <v>48</v>
      </c>
      <c r="B43" s="87">
        <v>401809494</v>
      </c>
      <c r="C43" s="88" t="s">
        <v>110</v>
      </c>
      <c r="D43" s="89" t="str">
        <f>IFERROR(VLOOKUP(B43,'[1]1402_07_ST_STG'!U:X,4,FALSE),"")</f>
        <v>-</v>
      </c>
      <c r="E43" s="90" t="s">
        <v>84</v>
      </c>
      <c r="F43" s="91"/>
      <c r="G43" s="92">
        <v>9</v>
      </c>
      <c r="H43" s="92">
        <v>16</v>
      </c>
      <c r="I43" s="92">
        <v>23</v>
      </c>
      <c r="J43" s="92">
        <v>30</v>
      </c>
      <c r="K43" s="92">
        <v>7</v>
      </c>
      <c r="L43" s="92" t="s">
        <v>47</v>
      </c>
      <c r="M43" s="92">
        <v>21</v>
      </c>
      <c r="N43" s="92"/>
      <c r="O43" s="92"/>
      <c r="P43" s="92">
        <v>12</v>
      </c>
      <c r="Q43" s="92">
        <v>19</v>
      </c>
      <c r="R43" s="92" t="s">
        <v>37</v>
      </c>
      <c r="S43" s="92"/>
      <c r="T43" s="93"/>
      <c r="U43" s="92"/>
      <c r="V43" s="94" t="str">
        <f t="shared" si="0"/>
        <v/>
      </c>
      <c r="W43" s="92">
        <f>IFERROR(VLOOKUP(B43,'[1]1402_07_ST_STG'!D:F,3,FALSE),"")</f>
        <v>0</v>
      </c>
      <c r="X43" s="92"/>
      <c r="Y43" s="92"/>
      <c r="Z43" s="92"/>
      <c r="AA43" s="92"/>
      <c r="AB43" s="92" t="str">
        <f t="shared" si="1"/>
        <v/>
      </c>
      <c r="AC43" s="95" t="str">
        <f>IFERROR(VLOOKUP(B43,'[1]1402_07_ST_STG'!AH:AS,12,FALSE),"")</f>
        <v/>
      </c>
      <c r="AD43" s="95"/>
      <c r="AE43" s="96">
        <v>2</v>
      </c>
      <c r="AF43" s="97"/>
      <c r="AG43" s="98"/>
      <c r="AH43" s="99" t="s">
        <v>36</v>
      </c>
      <c r="AI43" s="100">
        <v>2</v>
      </c>
      <c r="AJ43" s="96">
        <v>1.8</v>
      </c>
      <c r="AK43" s="101" t="s">
        <v>36</v>
      </c>
      <c r="AL43" s="102"/>
      <c r="AM43" s="96" t="s">
        <v>36</v>
      </c>
      <c r="AN43" s="99" t="s">
        <v>36</v>
      </c>
      <c r="AO43" s="100" t="str">
        <f t="shared" si="2"/>
        <v/>
      </c>
      <c r="AP43" s="100"/>
      <c r="AQ43" s="103"/>
      <c r="AR43" s="104"/>
      <c r="AS43" s="54"/>
      <c r="AT43" s="54"/>
      <c r="AU43" s="54"/>
      <c r="AV43" s="54"/>
      <c r="AX43" s="10"/>
      <c r="AY43" s="6"/>
      <c r="AZ43" s="6"/>
      <c r="BA43" s="6"/>
      <c r="BB43" s="10"/>
      <c r="BC43" s="6"/>
      <c r="BD43" s="6"/>
      <c r="BE43" s="11"/>
    </row>
    <row r="44" spans="1:57" ht="24.95" customHeight="1">
      <c r="A44" s="86">
        <v>49</v>
      </c>
      <c r="B44" s="87">
        <v>401806571</v>
      </c>
      <c r="C44" s="88" t="s">
        <v>111</v>
      </c>
      <c r="D44" s="89" t="str">
        <f>IFERROR(VLOOKUP(B44,'[1]1402_07_ST_STG'!U:X,4,FALSE),"")</f>
        <v>-</v>
      </c>
      <c r="E44" s="90" t="s">
        <v>84</v>
      </c>
      <c r="F44" s="91"/>
      <c r="G44" s="92">
        <v>9</v>
      </c>
      <c r="H44" s="92">
        <v>16</v>
      </c>
      <c r="I44" s="92">
        <v>23</v>
      </c>
      <c r="J44" s="92">
        <v>30</v>
      </c>
      <c r="K44" s="92">
        <v>7</v>
      </c>
      <c r="L44" s="92" t="s">
        <v>36</v>
      </c>
      <c r="M44" s="92">
        <v>21</v>
      </c>
      <c r="N44" s="92"/>
      <c r="O44" s="92"/>
      <c r="P44" s="92">
        <v>12</v>
      </c>
      <c r="Q44" s="92">
        <v>19</v>
      </c>
      <c r="R44" s="92" t="s">
        <v>37</v>
      </c>
      <c r="S44" s="92"/>
      <c r="T44" s="93"/>
      <c r="U44" s="92"/>
      <c r="V44" s="94" t="str">
        <f t="shared" si="0"/>
        <v/>
      </c>
      <c r="W44" s="92">
        <f>IFERROR(VLOOKUP(B44,'[1]1402_07_ST_STG'!D:F,3,FALSE),"")</f>
        <v>0</v>
      </c>
      <c r="X44" s="92"/>
      <c r="Y44" s="92"/>
      <c r="Z44" s="92"/>
      <c r="AA44" s="92"/>
      <c r="AB44" s="92" t="str">
        <f t="shared" si="1"/>
        <v/>
      </c>
      <c r="AC44" s="95" t="str">
        <f>IFERROR(VLOOKUP(B44,'[1]1402_07_ST_STG'!AH:AS,12,FALSE),"")</f>
        <v/>
      </c>
      <c r="AD44" s="95"/>
      <c r="AE44" s="96">
        <v>2</v>
      </c>
      <c r="AF44" s="97"/>
      <c r="AG44" s="98"/>
      <c r="AH44" s="99" t="s">
        <v>36</v>
      </c>
      <c r="AI44" s="100">
        <v>2</v>
      </c>
      <c r="AJ44" s="96">
        <v>1.6</v>
      </c>
      <c r="AK44" s="101" t="s">
        <v>36</v>
      </c>
      <c r="AL44" s="102"/>
      <c r="AM44" s="96" t="s">
        <v>36</v>
      </c>
      <c r="AN44" s="99" t="s">
        <v>36</v>
      </c>
      <c r="AO44" s="100" t="str">
        <f t="shared" si="2"/>
        <v/>
      </c>
      <c r="AP44" s="100"/>
      <c r="AQ44" s="103"/>
      <c r="AR44" s="104"/>
      <c r="AS44" s="54"/>
      <c r="AT44" s="54"/>
      <c r="AU44" s="54"/>
      <c r="AV44" s="54"/>
      <c r="AX44" s="10"/>
      <c r="AY44" s="6"/>
      <c r="AZ44" s="6"/>
      <c r="BA44" s="6"/>
      <c r="BB44" s="10"/>
      <c r="BC44" s="6"/>
      <c r="BD44" s="6"/>
      <c r="BE44" s="6"/>
    </row>
    <row r="45" spans="1:57" ht="24.95" customHeight="1">
      <c r="A45" s="86">
        <v>50</v>
      </c>
      <c r="B45" s="87"/>
      <c r="C45" s="88"/>
      <c r="D45" s="89" t="str">
        <f>IFERROR(VLOOKUP(B45,'[1]1402_07_ST_STG'!U:X,4,FALSE),"")</f>
        <v/>
      </c>
      <c r="E45" s="90"/>
      <c r="F45" s="91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 t="s">
        <v>37</v>
      </c>
      <c r="S45" s="92"/>
      <c r="T45" s="93"/>
      <c r="U45" s="92"/>
      <c r="V45" s="94" t="e">
        <f t="shared" si="0"/>
        <v>#VALUE!</v>
      </c>
      <c r="W45" s="92" t="str">
        <f>IFERROR(VLOOKUP(B45,'[1]1402_07_ST_STG'!D:F,3,FALSE),"")</f>
        <v/>
      </c>
      <c r="X45" s="92"/>
      <c r="Y45" s="92"/>
      <c r="Z45" s="92"/>
      <c r="AA45" s="92"/>
      <c r="AB45" s="92" t="str">
        <f t="shared" si="1"/>
        <v/>
      </c>
      <c r="AC45" s="95" t="str">
        <f>IFERROR(VLOOKUP(B45,'[1]1402_07_ST_STG'!AH:AS,12,FALSE),"")</f>
        <v/>
      </c>
      <c r="AD45" s="95"/>
      <c r="AE45" s="96">
        <v>0</v>
      </c>
      <c r="AF45" s="107"/>
      <c r="AG45" s="98"/>
      <c r="AH45" s="99" t="s">
        <v>36</v>
      </c>
      <c r="AI45" s="100"/>
      <c r="AJ45" s="96" t="s">
        <v>36</v>
      </c>
      <c r="AK45" s="101" t="s">
        <v>36</v>
      </c>
      <c r="AL45" s="102"/>
      <c r="AM45" s="96">
        <v>0</v>
      </c>
      <c r="AN45" s="99" t="e">
        <v>#N/A</v>
      </c>
      <c r="AO45" s="100" t="str">
        <f t="shared" si="2"/>
        <v/>
      </c>
      <c r="AP45" s="100"/>
      <c r="AQ45" s="103"/>
      <c r="AR45" s="104"/>
      <c r="AS45" s="54"/>
      <c r="AT45" s="54"/>
      <c r="AU45" s="54"/>
      <c r="AV45" s="54"/>
      <c r="AX45" s="10"/>
      <c r="AY45" s="6"/>
      <c r="AZ45" s="6"/>
      <c r="BA45" s="6"/>
      <c r="BB45" s="10"/>
      <c r="BC45" s="6"/>
      <c r="BD45" s="6"/>
      <c r="BE45" s="6"/>
    </row>
    <row r="46" spans="1:57" ht="24.95" customHeight="1">
      <c r="A46" s="86">
        <v>51</v>
      </c>
      <c r="B46" s="87"/>
      <c r="C46" s="88"/>
      <c r="D46" s="89" t="str">
        <f>IFERROR(VLOOKUP(B46,'[1]1402_07_ST_STG'!U:X,4,FALSE),"")</f>
        <v/>
      </c>
      <c r="E46" s="90"/>
      <c r="F46" s="91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 t="s">
        <v>37</v>
      </c>
      <c r="S46" s="92"/>
      <c r="T46" s="93"/>
      <c r="U46" s="92"/>
      <c r="V46" s="94" t="e">
        <f t="shared" si="0"/>
        <v>#VALUE!</v>
      </c>
      <c r="W46" s="92" t="str">
        <f>IFERROR(VLOOKUP(B46,'[1]1402_07_ST_STG'!D:F,3,FALSE),"")</f>
        <v/>
      </c>
      <c r="X46" s="92"/>
      <c r="Y46" s="92"/>
      <c r="Z46" s="92"/>
      <c r="AA46" s="92"/>
      <c r="AB46" s="92" t="str">
        <f t="shared" si="1"/>
        <v/>
      </c>
      <c r="AC46" s="95" t="str">
        <f>IFERROR(VLOOKUP(B46,'[1]1402_07_ST_STG'!AH:AS,12,FALSE),"")</f>
        <v/>
      </c>
      <c r="AD46" s="95"/>
      <c r="AE46" s="96">
        <v>0</v>
      </c>
      <c r="AF46" s="97"/>
      <c r="AG46" s="98"/>
      <c r="AH46" s="99" t="s">
        <v>36</v>
      </c>
      <c r="AI46" s="100"/>
      <c r="AJ46" s="96" t="s">
        <v>36</v>
      </c>
      <c r="AK46" s="101" t="s">
        <v>36</v>
      </c>
      <c r="AL46" s="102"/>
      <c r="AM46" s="96">
        <v>0</v>
      </c>
      <c r="AN46" s="99" t="e">
        <v>#N/A</v>
      </c>
      <c r="AO46" s="100" t="str">
        <f t="shared" si="2"/>
        <v/>
      </c>
      <c r="AP46" s="100"/>
      <c r="AQ46" s="103"/>
      <c r="AR46" s="104"/>
      <c r="AS46" s="54"/>
      <c r="AT46" s="54"/>
      <c r="AU46" s="54"/>
      <c r="AV46" s="54"/>
      <c r="AX46" s="10"/>
      <c r="AY46" s="6"/>
      <c r="AZ46" s="6"/>
      <c r="BA46" s="11"/>
      <c r="BB46" s="10"/>
      <c r="BC46" s="6"/>
      <c r="BD46" s="6"/>
      <c r="BE46" s="11"/>
    </row>
    <row r="47" spans="1:57" ht="24.95" customHeight="1">
      <c r="A47" s="86">
        <v>52</v>
      </c>
      <c r="B47" s="87">
        <v>401805793</v>
      </c>
      <c r="C47" s="88" t="s">
        <v>112</v>
      </c>
      <c r="D47" s="89" t="str">
        <f>IFERROR(VLOOKUP(B47,'[1]1402_07_ST_STG'!U:X,4,FALSE),"")</f>
        <v/>
      </c>
      <c r="E47" s="90" t="s">
        <v>113</v>
      </c>
      <c r="F47" s="91"/>
      <c r="G47" s="92"/>
      <c r="H47" s="92"/>
      <c r="I47" s="92"/>
      <c r="J47" s="92"/>
      <c r="K47" s="92"/>
      <c r="L47" s="92" t="s">
        <v>36</v>
      </c>
      <c r="M47" s="92"/>
      <c r="N47" s="92"/>
      <c r="O47" s="92"/>
      <c r="P47" s="92"/>
      <c r="Q47" s="92"/>
      <c r="R47" s="92" t="s">
        <v>37</v>
      </c>
      <c r="S47" s="92"/>
      <c r="T47" s="93"/>
      <c r="U47" s="92"/>
      <c r="V47" s="94" t="str">
        <f t="shared" si="0"/>
        <v/>
      </c>
      <c r="W47" s="92">
        <f>IFERROR(VLOOKUP(B47,'[1]1402_07_ST_STG'!D:F,3,FALSE),"")</f>
        <v>0</v>
      </c>
      <c r="X47" s="92"/>
      <c r="Y47" s="92"/>
      <c r="Z47" s="92"/>
      <c r="AA47" s="92"/>
      <c r="AB47" s="92" t="str">
        <f t="shared" si="1"/>
        <v/>
      </c>
      <c r="AC47" s="95" t="str">
        <f>IFERROR(VLOOKUP(B47,'[1]1402_07_ST_STG'!AH:AS,12,FALSE),"")</f>
        <v/>
      </c>
      <c r="AD47" s="95"/>
      <c r="AE47" s="96" t="e">
        <v>#VALUE!</v>
      </c>
      <c r="AF47" s="97"/>
      <c r="AG47" s="98"/>
      <c r="AH47" s="99" t="s">
        <v>36</v>
      </c>
      <c r="AI47" s="100"/>
      <c r="AJ47" s="96" t="s">
        <v>36</v>
      </c>
      <c r="AK47" s="101" t="s">
        <v>36</v>
      </c>
      <c r="AL47" s="102"/>
      <c r="AM47" s="96" t="s">
        <v>36</v>
      </c>
      <c r="AN47" s="99" t="s">
        <v>36</v>
      </c>
      <c r="AO47" s="100" t="str">
        <f t="shared" si="2"/>
        <v/>
      </c>
      <c r="AP47" s="100"/>
      <c r="AQ47" s="103"/>
      <c r="AR47" s="104"/>
      <c r="AS47" s="54"/>
      <c r="AT47" s="54"/>
      <c r="AU47" s="54"/>
      <c r="AV47" s="54"/>
      <c r="AX47" s="10"/>
      <c r="AY47" s="6"/>
      <c r="AZ47" s="6"/>
      <c r="BA47" s="6"/>
      <c r="BB47" s="10"/>
      <c r="BC47" s="6"/>
      <c r="BD47" s="6"/>
      <c r="BE47" s="11"/>
    </row>
    <row r="48" spans="1:57" ht="24.95" customHeight="1">
      <c r="A48" s="86">
        <v>53</v>
      </c>
      <c r="B48" s="87">
        <v>401810387</v>
      </c>
      <c r="C48" s="88" t="s">
        <v>114</v>
      </c>
      <c r="D48" s="89" t="str">
        <f>IFERROR(VLOOKUP(B48,'[1]1402_07_ST_STG'!U:X,4,FALSE),"")</f>
        <v>-</v>
      </c>
      <c r="E48" s="90" t="s">
        <v>113</v>
      </c>
      <c r="F48" s="91"/>
      <c r="G48" s="92">
        <v>9</v>
      </c>
      <c r="H48" s="92"/>
      <c r="I48" s="92"/>
      <c r="J48" s="92"/>
      <c r="K48" s="92"/>
      <c r="L48" s="92" t="s">
        <v>36</v>
      </c>
      <c r="M48" s="92"/>
      <c r="N48" s="92"/>
      <c r="O48" s="92"/>
      <c r="P48" s="92"/>
      <c r="Q48" s="92"/>
      <c r="R48" s="92" t="s">
        <v>37</v>
      </c>
      <c r="S48" s="92"/>
      <c r="T48" s="93"/>
      <c r="U48" s="92"/>
      <c r="V48" s="94" t="str">
        <f t="shared" si="0"/>
        <v/>
      </c>
      <c r="W48" s="92">
        <f>IFERROR(VLOOKUP(B48,'[1]1402_07_ST_STG'!D:F,3,FALSE),"")</f>
        <v>0</v>
      </c>
      <c r="X48" s="92"/>
      <c r="Y48" s="92"/>
      <c r="Z48" s="92"/>
      <c r="AA48" s="92"/>
      <c r="AB48" s="92" t="str">
        <f t="shared" si="1"/>
        <v/>
      </c>
      <c r="AC48" s="95" t="str">
        <f>IFERROR(VLOOKUP(B48,'[1]1402_07_ST_STG'!AH:AS,12,FALSE),"")</f>
        <v/>
      </c>
      <c r="AD48" s="95"/>
      <c r="AE48" s="96" t="e">
        <v>#VALUE!</v>
      </c>
      <c r="AF48" s="97"/>
      <c r="AG48" s="98"/>
      <c r="AH48" s="99" t="s">
        <v>36</v>
      </c>
      <c r="AI48" s="100"/>
      <c r="AJ48" s="96" t="s">
        <v>36</v>
      </c>
      <c r="AK48" s="101" t="s">
        <v>36</v>
      </c>
      <c r="AL48" s="102"/>
      <c r="AM48" s="96" t="s">
        <v>36</v>
      </c>
      <c r="AN48" s="99" t="s">
        <v>36</v>
      </c>
      <c r="AO48" s="100" t="str">
        <f t="shared" si="2"/>
        <v/>
      </c>
      <c r="AP48" s="100"/>
      <c r="AQ48" s="103"/>
      <c r="AR48" s="104"/>
      <c r="AS48" s="54"/>
      <c r="AT48" s="54"/>
      <c r="AU48" s="54"/>
      <c r="AV48" s="54"/>
      <c r="AX48" s="10"/>
      <c r="AY48" s="6"/>
      <c r="AZ48" s="6"/>
      <c r="BA48" s="6"/>
      <c r="BB48" s="10"/>
      <c r="BC48" s="6"/>
      <c r="BD48" s="6"/>
      <c r="BE48" s="11"/>
    </row>
    <row r="49" spans="1:57" ht="24.95" customHeight="1">
      <c r="A49" s="86">
        <v>55</v>
      </c>
      <c r="B49" s="87">
        <v>401809621</v>
      </c>
      <c r="C49" s="88" t="s">
        <v>115</v>
      </c>
      <c r="D49" s="89" t="str">
        <f>IFERROR(VLOOKUP(B49,'[1]1402_07_ST_STG'!U:X,4,FALSE),"")</f>
        <v/>
      </c>
      <c r="E49" s="90" t="s">
        <v>113</v>
      </c>
      <c r="F49" s="91"/>
      <c r="G49" s="92">
        <v>9</v>
      </c>
      <c r="H49" s="92"/>
      <c r="I49" s="92"/>
      <c r="J49" s="92"/>
      <c r="K49" s="92"/>
      <c r="L49" s="92" t="s">
        <v>36</v>
      </c>
      <c r="M49" s="92"/>
      <c r="N49" s="92"/>
      <c r="O49" s="92"/>
      <c r="P49" s="92"/>
      <c r="Q49" s="92"/>
      <c r="R49" s="92" t="s">
        <v>37</v>
      </c>
      <c r="S49" s="92"/>
      <c r="T49" s="93"/>
      <c r="U49" s="92"/>
      <c r="V49" s="94" t="str">
        <f t="shared" si="0"/>
        <v/>
      </c>
      <c r="W49" s="92">
        <f>IFERROR(VLOOKUP(B49,'[1]1402_07_ST_STG'!D:F,3,FALSE),"")</f>
        <v>0</v>
      </c>
      <c r="X49" s="92"/>
      <c r="Y49" s="92"/>
      <c r="Z49" s="92"/>
      <c r="AA49" s="92"/>
      <c r="AB49" s="92" t="str">
        <f t="shared" si="1"/>
        <v/>
      </c>
      <c r="AC49" s="95" t="str">
        <f>IFERROR(VLOOKUP(B49,'[1]1402_07_ST_STG'!AH:AS,12,FALSE),"")</f>
        <v/>
      </c>
      <c r="AD49" s="95"/>
      <c r="AE49" s="96" t="e">
        <v>#VALUE!</v>
      </c>
      <c r="AF49" s="97"/>
      <c r="AG49" s="98"/>
      <c r="AH49" s="99" t="s">
        <v>36</v>
      </c>
      <c r="AI49" s="100"/>
      <c r="AJ49" s="96" t="s">
        <v>36</v>
      </c>
      <c r="AK49" s="101" t="s">
        <v>36</v>
      </c>
      <c r="AL49" s="102"/>
      <c r="AM49" s="96" t="s">
        <v>36</v>
      </c>
      <c r="AN49" s="99" t="s">
        <v>36</v>
      </c>
      <c r="AO49" s="100" t="str">
        <f t="shared" si="2"/>
        <v/>
      </c>
      <c r="AP49" s="100"/>
      <c r="AQ49" s="103"/>
      <c r="AR49" s="104"/>
      <c r="AS49" s="54"/>
      <c r="AT49" s="54"/>
      <c r="AU49" s="54"/>
      <c r="AV49" s="54"/>
      <c r="AX49" s="10"/>
      <c r="AY49" s="6"/>
      <c r="AZ49" s="6"/>
      <c r="BA49" s="11"/>
      <c r="BB49" s="10"/>
      <c r="BC49" s="6"/>
      <c r="BD49" s="6"/>
      <c r="BE49" s="11"/>
    </row>
    <row r="50" spans="1:57" ht="24.95" customHeight="1">
      <c r="A50" s="86">
        <v>56</v>
      </c>
      <c r="B50" s="87">
        <v>401809910</v>
      </c>
      <c r="C50" s="88" t="s">
        <v>116</v>
      </c>
      <c r="D50" s="89" t="str">
        <f>IFERROR(VLOOKUP(B50,'[1]1402_07_ST_STG'!U:X,4,FALSE),"")</f>
        <v>-</v>
      </c>
      <c r="E50" s="90" t="s">
        <v>113</v>
      </c>
      <c r="F50" s="91"/>
      <c r="G50" s="92">
        <v>9</v>
      </c>
      <c r="H50" s="92">
        <v>16</v>
      </c>
      <c r="I50" s="92">
        <v>23</v>
      </c>
      <c r="J50" s="92">
        <v>30</v>
      </c>
      <c r="K50" s="92">
        <v>7</v>
      </c>
      <c r="L50" s="92" t="s">
        <v>47</v>
      </c>
      <c r="M50" s="92" t="s">
        <v>53</v>
      </c>
      <c r="N50" s="92"/>
      <c r="O50" s="92">
        <v>5</v>
      </c>
      <c r="P50" s="92">
        <v>12</v>
      </c>
      <c r="Q50" s="92">
        <v>19</v>
      </c>
      <c r="R50" s="92" t="s">
        <v>37</v>
      </c>
      <c r="S50" s="92"/>
      <c r="T50" s="93"/>
      <c r="U50" s="92"/>
      <c r="V50" s="94">
        <f t="shared" si="0"/>
        <v>10</v>
      </c>
      <c r="W50" s="92">
        <f>IFERROR(VLOOKUP(B50,'[1]1402_07_ST_STG'!D:F,3,FALSE),"")</f>
        <v>0</v>
      </c>
      <c r="X50" s="92"/>
      <c r="Y50" s="92"/>
      <c r="Z50" s="92"/>
      <c r="AA50" s="92"/>
      <c r="AB50" s="92" t="str">
        <f t="shared" si="1"/>
        <v/>
      </c>
      <c r="AC50" s="95" t="str">
        <f>IFERROR(VLOOKUP(B50,'[1]1402_07_ST_STG'!AH:AS,12,FALSE),"")</f>
        <v/>
      </c>
      <c r="AD50" s="95"/>
      <c r="AE50" s="96">
        <v>2</v>
      </c>
      <c r="AF50" s="107"/>
      <c r="AG50" s="98">
        <v>10</v>
      </c>
      <c r="AH50" s="99" t="s">
        <v>36</v>
      </c>
      <c r="AI50" s="100">
        <v>2</v>
      </c>
      <c r="AJ50" s="96">
        <v>2</v>
      </c>
      <c r="AK50" s="101">
        <v>10</v>
      </c>
      <c r="AL50" s="102"/>
      <c r="AM50" s="96" t="s">
        <v>36</v>
      </c>
      <c r="AN50" s="99" t="s">
        <v>36</v>
      </c>
      <c r="AO50" s="100" t="str">
        <f t="shared" si="2"/>
        <v/>
      </c>
      <c r="AP50" s="100"/>
      <c r="AQ50" s="103"/>
      <c r="AR50" s="104"/>
      <c r="AS50" s="54"/>
      <c r="AT50" s="54"/>
      <c r="AU50" s="54"/>
      <c r="AV50" s="54"/>
      <c r="AX50" s="10"/>
      <c r="AY50" s="6"/>
      <c r="AZ50" s="6"/>
      <c r="BA50" s="6"/>
      <c r="BB50" s="10"/>
      <c r="BC50" s="6"/>
      <c r="BD50" s="6"/>
      <c r="BE50" s="11"/>
    </row>
    <row r="51" spans="1:57" ht="24.95" customHeight="1">
      <c r="A51" s="86">
        <v>57</v>
      </c>
      <c r="B51" s="87">
        <v>401805615</v>
      </c>
      <c r="C51" s="88" t="s">
        <v>117</v>
      </c>
      <c r="D51" s="89" t="str">
        <f>IFERROR(VLOOKUP(B51,'[1]1402_07_ST_STG'!U:X,4,FALSE),"")</f>
        <v>-</v>
      </c>
      <c r="E51" s="90" t="s">
        <v>113</v>
      </c>
      <c r="F51" s="91"/>
      <c r="G51" s="92">
        <v>9</v>
      </c>
      <c r="H51" s="92">
        <v>16</v>
      </c>
      <c r="I51" s="92">
        <v>23</v>
      </c>
      <c r="J51" s="92">
        <v>30</v>
      </c>
      <c r="K51" s="92">
        <v>7</v>
      </c>
      <c r="L51" s="92" t="s">
        <v>47</v>
      </c>
      <c r="M51" s="92"/>
      <c r="N51" s="92"/>
      <c r="O51" s="92"/>
      <c r="P51" s="92">
        <v>12</v>
      </c>
      <c r="Q51" s="92">
        <v>19</v>
      </c>
      <c r="R51" s="92" t="s">
        <v>37</v>
      </c>
      <c r="S51" s="92"/>
      <c r="T51" s="93"/>
      <c r="U51" s="92"/>
      <c r="V51" s="94">
        <f t="shared" si="0"/>
        <v>10</v>
      </c>
      <c r="W51" s="92">
        <f>IFERROR(VLOOKUP(B51,'[1]1402_07_ST_STG'!D:F,3,FALSE),"")</f>
        <v>0</v>
      </c>
      <c r="X51" s="92"/>
      <c r="Y51" s="92"/>
      <c r="Z51" s="92"/>
      <c r="AA51" s="92"/>
      <c r="AB51" s="92" t="str">
        <f t="shared" si="1"/>
        <v/>
      </c>
      <c r="AC51" s="95" t="str">
        <f>IFERROR(VLOOKUP(B51,'[1]1402_07_ST_STG'!AH:AS,12,FALSE),"")</f>
        <v/>
      </c>
      <c r="AD51" s="95"/>
      <c r="AE51" s="96">
        <v>0.8</v>
      </c>
      <c r="AF51" s="97"/>
      <c r="AG51" s="98">
        <v>10</v>
      </c>
      <c r="AH51" s="99" t="s">
        <v>36</v>
      </c>
      <c r="AI51" s="100">
        <v>2</v>
      </c>
      <c r="AJ51" s="96">
        <v>0.6</v>
      </c>
      <c r="AK51" s="101">
        <v>10</v>
      </c>
      <c r="AL51" s="102"/>
      <c r="AM51" s="96" t="s">
        <v>36</v>
      </c>
      <c r="AN51" s="99" t="s">
        <v>36</v>
      </c>
      <c r="AO51" s="100" t="str">
        <f t="shared" si="2"/>
        <v/>
      </c>
      <c r="AP51" s="100"/>
      <c r="AQ51" s="103"/>
      <c r="AR51" s="104"/>
      <c r="AS51" s="54"/>
      <c r="AT51" s="54"/>
      <c r="AU51" s="54"/>
      <c r="AV51" s="54"/>
      <c r="AX51" s="10"/>
      <c r="AY51" s="6"/>
      <c r="AZ51" s="6"/>
      <c r="BA51" s="6"/>
      <c r="BB51" s="10"/>
      <c r="BC51" s="6"/>
      <c r="BD51" s="6"/>
      <c r="BE51" s="11"/>
    </row>
    <row r="52" spans="1:57" ht="24.95" customHeight="1">
      <c r="A52" s="86">
        <v>58</v>
      </c>
      <c r="B52" s="87">
        <v>401809500</v>
      </c>
      <c r="C52" s="88" t="s">
        <v>118</v>
      </c>
      <c r="D52" s="89" t="str">
        <f>IFERROR(VLOOKUP(B52,'[1]1402_07_ST_STG'!U:X,4,FALSE),"")</f>
        <v>-</v>
      </c>
      <c r="E52" s="90" t="s">
        <v>113</v>
      </c>
      <c r="F52" s="91"/>
      <c r="G52" s="92">
        <v>9</v>
      </c>
      <c r="H52" s="92">
        <v>16</v>
      </c>
      <c r="I52" s="92">
        <v>23</v>
      </c>
      <c r="J52" s="92">
        <v>30</v>
      </c>
      <c r="K52" s="92">
        <v>7</v>
      </c>
      <c r="L52" s="92" t="s">
        <v>36</v>
      </c>
      <c r="M52" s="92">
        <v>21</v>
      </c>
      <c r="N52" s="92"/>
      <c r="O52" s="92">
        <v>5</v>
      </c>
      <c r="P52" s="92"/>
      <c r="Q52" s="92">
        <v>19</v>
      </c>
      <c r="R52" s="92" t="s">
        <v>37</v>
      </c>
      <c r="S52" s="92"/>
      <c r="T52" s="93"/>
      <c r="U52" s="92"/>
      <c r="V52" s="94" t="str">
        <f t="shared" si="0"/>
        <v/>
      </c>
      <c r="W52" s="92">
        <f>IFERROR(VLOOKUP(B52,'[1]1402_07_ST_STG'!D:F,3,FALSE),"")</f>
        <v>0</v>
      </c>
      <c r="X52" s="92"/>
      <c r="Y52" s="92"/>
      <c r="Z52" s="92"/>
      <c r="AA52" s="92"/>
      <c r="AB52" s="92" t="str">
        <f t="shared" si="1"/>
        <v/>
      </c>
      <c r="AC52" s="95" t="str">
        <f>IFERROR(VLOOKUP(B52,'[1]1402_07_ST_STG'!AH:AS,12,FALSE),"")</f>
        <v/>
      </c>
      <c r="AD52" s="95"/>
      <c r="AE52" s="96">
        <v>1.4</v>
      </c>
      <c r="AF52" s="97"/>
      <c r="AG52" s="98"/>
      <c r="AH52" s="99" t="s">
        <v>36</v>
      </c>
      <c r="AI52" s="100">
        <v>2</v>
      </c>
      <c r="AJ52" s="96" t="s">
        <v>36</v>
      </c>
      <c r="AK52" s="101" t="s">
        <v>36</v>
      </c>
      <c r="AL52" s="102"/>
      <c r="AM52" s="96" t="s">
        <v>36</v>
      </c>
      <c r="AN52" s="99" t="s">
        <v>36</v>
      </c>
      <c r="AO52" s="100" t="str">
        <f t="shared" si="2"/>
        <v/>
      </c>
      <c r="AP52" s="100"/>
      <c r="AQ52" s="103"/>
      <c r="AR52" s="104"/>
      <c r="AS52" s="54"/>
      <c r="AT52" s="54"/>
      <c r="AU52" s="54"/>
      <c r="AV52" s="54"/>
      <c r="AX52" s="6"/>
      <c r="AY52" s="6"/>
      <c r="AZ52" s="6"/>
      <c r="BA52" s="6"/>
      <c r="BB52" s="10"/>
      <c r="BC52" s="6"/>
      <c r="BD52" s="6"/>
      <c r="BE52" s="11"/>
    </row>
    <row r="53" spans="1:57" ht="24.95" customHeight="1">
      <c r="A53" s="86">
        <v>59</v>
      </c>
      <c r="B53" s="87">
        <v>401512034</v>
      </c>
      <c r="C53" s="88" t="s">
        <v>119</v>
      </c>
      <c r="D53" s="89" t="str">
        <f>IFERROR(VLOOKUP(B53,'[1]1402_07_ST_STG'!U:X,4,FALSE),"")</f>
        <v>-</v>
      </c>
      <c r="E53" s="90" t="s">
        <v>113</v>
      </c>
      <c r="F53" s="91"/>
      <c r="G53" s="92">
        <v>9</v>
      </c>
      <c r="H53" s="92">
        <v>16</v>
      </c>
      <c r="I53" s="92"/>
      <c r="J53" s="92"/>
      <c r="K53" s="92">
        <v>7</v>
      </c>
      <c r="L53" s="92" t="s">
        <v>47</v>
      </c>
      <c r="M53" s="92">
        <v>21</v>
      </c>
      <c r="N53" s="92"/>
      <c r="O53" s="92"/>
      <c r="P53" s="92"/>
      <c r="Q53" s="92"/>
      <c r="R53" s="92" t="s">
        <v>37</v>
      </c>
      <c r="S53" s="92"/>
      <c r="T53" s="93"/>
      <c r="U53" s="92"/>
      <c r="V53" s="94" t="str">
        <f t="shared" si="0"/>
        <v/>
      </c>
      <c r="W53" s="92">
        <f>IFERROR(VLOOKUP(B53,'[1]1402_07_ST_STG'!D:F,3,FALSE),"")</f>
        <v>0</v>
      </c>
      <c r="X53" s="92"/>
      <c r="Y53" s="92"/>
      <c r="Z53" s="92"/>
      <c r="AA53" s="92"/>
      <c r="AB53" s="92" t="str">
        <f t="shared" si="1"/>
        <v/>
      </c>
      <c r="AC53" s="95" t="str">
        <f>IFERROR(VLOOKUP(B53,'[1]1402_07_ST_STG'!AH:AS,12,FALSE),"")</f>
        <v/>
      </c>
      <c r="AD53" s="95"/>
      <c r="AE53" s="96">
        <v>2</v>
      </c>
      <c r="AF53" s="97"/>
      <c r="AG53" s="98"/>
      <c r="AH53" s="99" t="s">
        <v>36</v>
      </c>
      <c r="AI53" s="100">
        <v>2</v>
      </c>
      <c r="AJ53" s="96">
        <v>1</v>
      </c>
      <c r="AK53" s="101" t="s">
        <v>36</v>
      </c>
      <c r="AL53" s="102"/>
      <c r="AM53" s="96" t="s">
        <v>36</v>
      </c>
      <c r="AN53" s="99" t="s">
        <v>36</v>
      </c>
      <c r="AO53" s="100" t="str">
        <f t="shared" si="2"/>
        <v/>
      </c>
      <c r="AP53" s="100"/>
      <c r="AQ53" s="103"/>
      <c r="AR53" s="104"/>
      <c r="AS53" s="54"/>
      <c r="AT53" s="54"/>
      <c r="AU53" s="54"/>
      <c r="AV53" s="54"/>
      <c r="AX53" s="10"/>
      <c r="AY53" s="6"/>
      <c r="AZ53" s="6"/>
      <c r="BA53" s="11"/>
      <c r="BB53" s="10"/>
      <c r="BC53" s="6"/>
      <c r="BD53" s="6"/>
      <c r="BE53" s="6"/>
    </row>
    <row r="54" spans="1:57">
      <c r="A54" s="86">
        <v>60</v>
      </c>
      <c r="B54" s="87">
        <v>401810346</v>
      </c>
      <c r="C54" s="88" t="s">
        <v>120</v>
      </c>
      <c r="D54" s="89" t="str">
        <f>IFERROR(VLOOKUP(B54,'[1]1402_07_ST_STG'!U:X,4,FALSE),"")</f>
        <v>-</v>
      </c>
      <c r="E54" s="90" t="s">
        <v>113</v>
      </c>
      <c r="F54" s="91"/>
      <c r="G54" s="92">
        <v>9</v>
      </c>
      <c r="H54" s="92">
        <v>16</v>
      </c>
      <c r="I54" s="92"/>
      <c r="J54" s="92">
        <v>30</v>
      </c>
      <c r="K54" s="92">
        <v>7</v>
      </c>
      <c r="L54" s="92" t="s">
        <v>47</v>
      </c>
      <c r="M54" s="92">
        <v>21</v>
      </c>
      <c r="N54" s="92"/>
      <c r="O54" s="92">
        <v>5</v>
      </c>
      <c r="P54" s="92">
        <v>12</v>
      </c>
      <c r="Q54" s="92">
        <v>19</v>
      </c>
      <c r="R54" s="92" t="s">
        <v>37</v>
      </c>
      <c r="S54" s="92"/>
      <c r="T54" s="93"/>
      <c r="U54" s="92"/>
      <c r="V54" s="94" t="str">
        <f t="shared" si="0"/>
        <v/>
      </c>
      <c r="W54" s="92">
        <f>IFERROR(VLOOKUP(B54,'[1]1402_07_ST_STG'!D:F,3,FALSE),"")</f>
        <v>0</v>
      </c>
      <c r="X54" s="92"/>
      <c r="Y54" s="92"/>
      <c r="Z54" s="92"/>
      <c r="AA54" s="92"/>
      <c r="AB54" s="92" t="str">
        <f t="shared" si="1"/>
        <v/>
      </c>
      <c r="AC54" s="95" t="str">
        <f>IFERROR(VLOOKUP(B54,'[1]1402_07_ST_STG'!AH:AS,12,FALSE),"")</f>
        <v/>
      </c>
      <c r="AD54" s="95"/>
      <c r="AE54" s="96">
        <v>1.8</v>
      </c>
      <c r="AF54" s="97"/>
      <c r="AG54" s="98"/>
      <c r="AH54" s="99" t="s">
        <v>36</v>
      </c>
      <c r="AI54" s="100">
        <v>2</v>
      </c>
      <c r="AJ54" s="96">
        <v>2</v>
      </c>
      <c r="AK54" s="101" t="s">
        <v>36</v>
      </c>
      <c r="AL54" s="102"/>
      <c r="AM54" s="96" t="s">
        <v>36</v>
      </c>
      <c r="AN54" s="99" t="s">
        <v>36</v>
      </c>
      <c r="AO54" s="100" t="str">
        <f t="shared" si="2"/>
        <v/>
      </c>
      <c r="AP54" s="100"/>
      <c r="AQ54" s="103"/>
      <c r="AR54" s="104"/>
      <c r="AX54" s="10"/>
      <c r="AY54" s="6"/>
      <c r="AZ54" s="6"/>
      <c r="BA54" s="11"/>
      <c r="BB54" s="10"/>
      <c r="BC54" s="6"/>
      <c r="BD54" s="6"/>
      <c r="BE54" s="11"/>
    </row>
    <row r="55" spans="1:57">
      <c r="A55" s="86">
        <v>61</v>
      </c>
      <c r="B55" s="87">
        <v>401809107</v>
      </c>
      <c r="C55" s="88" t="s">
        <v>121</v>
      </c>
      <c r="D55" s="89" t="str">
        <f>IFERROR(VLOOKUP(B55,'[1]1402_07_ST_STG'!U:X,4,FALSE),"")</f>
        <v/>
      </c>
      <c r="E55" s="90"/>
      <c r="F55" s="91"/>
      <c r="G55" s="92"/>
      <c r="H55" s="92"/>
      <c r="I55" s="92"/>
      <c r="J55" s="92"/>
      <c r="K55" s="92"/>
      <c r="L55" s="92" t="s">
        <v>36</v>
      </c>
      <c r="M55" s="92"/>
      <c r="N55" s="92"/>
      <c r="O55" s="92"/>
      <c r="P55" s="92"/>
      <c r="Q55" s="92"/>
      <c r="R55" s="92" t="s">
        <v>37</v>
      </c>
      <c r="S55" s="92"/>
      <c r="T55" s="93"/>
      <c r="U55" s="92"/>
      <c r="V55" s="94" t="e">
        <f t="shared" si="0"/>
        <v>#VALUE!</v>
      </c>
      <c r="W55" s="92" t="str">
        <f>IFERROR(VLOOKUP(B55,'[1]1402_07_ST_STG'!D:F,3,FALSE),"")</f>
        <v/>
      </c>
      <c r="X55" s="92"/>
      <c r="Y55" s="92"/>
      <c r="Z55" s="92"/>
      <c r="AA55" s="92"/>
      <c r="AB55" s="92" t="str">
        <f t="shared" si="1"/>
        <v/>
      </c>
      <c r="AC55" s="95" t="str">
        <f>IFERROR(VLOOKUP(B55,'[1]1402_07_ST_STG'!AH:AS,12,FALSE),"")</f>
        <v>GG</v>
      </c>
      <c r="AD55" s="95"/>
      <c r="AE55" s="96">
        <v>0.8</v>
      </c>
      <c r="AF55" s="97"/>
      <c r="AG55" s="98">
        <v>9.5</v>
      </c>
      <c r="AH55" s="108" t="s">
        <v>56</v>
      </c>
      <c r="AI55" s="100">
        <v>0</v>
      </c>
      <c r="AJ55" s="96">
        <v>2</v>
      </c>
      <c r="AK55" s="101">
        <v>9.5</v>
      </c>
      <c r="AL55" s="102"/>
      <c r="AM55" s="96">
        <v>3.5</v>
      </c>
      <c r="AN55" s="99" t="e">
        <v>#N/A</v>
      </c>
      <c r="AO55" s="100" t="str">
        <f t="shared" si="2"/>
        <v/>
      </c>
      <c r="AP55" s="100"/>
      <c r="AQ55" s="103"/>
      <c r="AR55" s="104"/>
      <c r="AX55" s="10"/>
      <c r="AY55" s="6"/>
      <c r="AZ55" s="6"/>
      <c r="BA55" s="6"/>
      <c r="BB55" s="10"/>
      <c r="BC55" s="6"/>
      <c r="BD55" s="6"/>
      <c r="BE55" s="11"/>
    </row>
    <row r="56" spans="1:57">
      <c r="A56" s="86">
        <v>62</v>
      </c>
      <c r="B56" s="87">
        <v>401806731</v>
      </c>
      <c r="C56" s="88" t="s">
        <v>122</v>
      </c>
      <c r="D56" s="89" t="str">
        <f>IFERROR(VLOOKUP(B56,'[1]1402_07_ST_STG'!U:X,4,FALSE),"")</f>
        <v>-</v>
      </c>
      <c r="E56" s="90" t="s">
        <v>113</v>
      </c>
      <c r="F56" s="91"/>
      <c r="G56" s="92">
        <v>9</v>
      </c>
      <c r="H56" s="92"/>
      <c r="I56" s="92"/>
      <c r="J56" s="92"/>
      <c r="K56" s="92"/>
      <c r="L56" s="92" t="s">
        <v>36</v>
      </c>
      <c r="M56" s="92"/>
      <c r="N56" s="92"/>
      <c r="O56" s="92"/>
      <c r="P56" s="92"/>
      <c r="Q56" s="92"/>
      <c r="R56" s="92" t="s">
        <v>37</v>
      </c>
      <c r="S56" s="92"/>
      <c r="T56" s="93"/>
      <c r="U56" s="92"/>
      <c r="V56" s="94" t="str">
        <f t="shared" si="0"/>
        <v/>
      </c>
      <c r="W56" s="92">
        <f>IFERROR(VLOOKUP(B56,'[1]1402_07_ST_STG'!D:F,3,FALSE),"")</f>
        <v>0</v>
      </c>
      <c r="X56" s="92"/>
      <c r="Y56" s="92"/>
      <c r="Z56" s="92"/>
      <c r="AA56" s="92"/>
      <c r="AB56" s="92" t="str">
        <f t="shared" si="1"/>
        <v/>
      </c>
      <c r="AC56" s="95" t="str">
        <f>IFERROR(VLOOKUP(B56,'[1]1402_07_ST_STG'!AH:AS,12,FALSE),"")</f>
        <v/>
      </c>
      <c r="AD56" s="95"/>
      <c r="AE56" s="96">
        <v>2</v>
      </c>
      <c r="AF56" s="97"/>
      <c r="AG56" s="98"/>
      <c r="AH56" s="99" t="s">
        <v>36</v>
      </c>
      <c r="AI56" s="100"/>
      <c r="AJ56" s="96" t="s">
        <v>36</v>
      </c>
      <c r="AK56" s="101" t="s">
        <v>36</v>
      </c>
      <c r="AL56" s="102"/>
      <c r="AM56" s="96" t="s">
        <v>36</v>
      </c>
      <c r="AN56" s="99" t="s">
        <v>36</v>
      </c>
      <c r="AO56" s="100" t="str">
        <f t="shared" si="2"/>
        <v/>
      </c>
      <c r="AP56" s="100"/>
      <c r="AQ56" s="103"/>
      <c r="AR56" s="104"/>
      <c r="AX56" s="10"/>
      <c r="AY56" s="6"/>
      <c r="AZ56" s="6"/>
      <c r="BA56" s="11"/>
      <c r="BB56" s="10"/>
      <c r="BC56" s="6"/>
      <c r="BD56" s="6"/>
      <c r="BE56" s="11"/>
    </row>
    <row r="57" spans="1:57">
      <c r="A57" s="86">
        <v>66</v>
      </c>
      <c r="B57" s="87">
        <v>401810530</v>
      </c>
      <c r="C57" s="88" t="s">
        <v>123</v>
      </c>
      <c r="D57" s="89" t="str">
        <f>IFERROR(VLOOKUP(B57,'[1]1402_07_ST_STG'!U:X,4,FALSE),"")</f>
        <v/>
      </c>
      <c r="E57" s="90" t="s">
        <v>113</v>
      </c>
      <c r="F57" s="91"/>
      <c r="G57" s="92">
        <v>9</v>
      </c>
      <c r="H57" s="92">
        <v>16</v>
      </c>
      <c r="I57" s="92">
        <v>23</v>
      </c>
      <c r="J57" s="92">
        <v>30</v>
      </c>
      <c r="K57" s="92">
        <v>7</v>
      </c>
      <c r="L57" s="92" t="s">
        <v>47</v>
      </c>
      <c r="M57" s="92"/>
      <c r="N57" s="92"/>
      <c r="O57" s="92"/>
      <c r="P57" s="92">
        <v>12</v>
      </c>
      <c r="Q57" s="92">
        <v>19</v>
      </c>
      <c r="R57" s="92" t="s">
        <v>37</v>
      </c>
      <c r="S57" s="92"/>
      <c r="T57" s="93"/>
      <c r="U57" s="92">
        <v>28</v>
      </c>
      <c r="V57" s="94">
        <f t="shared" si="0"/>
        <v>9.5</v>
      </c>
      <c r="W57" s="92">
        <f>IFERROR(VLOOKUP(B57,'[1]1402_07_ST_STG'!D:F,3,FALSE),"")</f>
        <v>0</v>
      </c>
      <c r="X57" s="92"/>
      <c r="Y57" s="92"/>
      <c r="Z57" s="92"/>
      <c r="AA57" s="92"/>
      <c r="AB57" s="92" t="str">
        <f t="shared" si="1"/>
        <v/>
      </c>
      <c r="AC57" s="95" t="str">
        <f>IFERROR(VLOOKUP(B57,'[1]1402_07_ST_STG'!AH:AS,12,FALSE),"")</f>
        <v>GG</v>
      </c>
      <c r="AD57" s="95"/>
      <c r="AE57" s="96">
        <v>1.6</v>
      </c>
      <c r="AF57" s="97"/>
      <c r="AG57" s="98">
        <v>9.5</v>
      </c>
      <c r="AH57" s="99" t="s">
        <v>56</v>
      </c>
      <c r="AI57" s="100">
        <v>2</v>
      </c>
      <c r="AJ57" s="96">
        <v>1</v>
      </c>
      <c r="AK57" s="101">
        <v>9.5</v>
      </c>
      <c r="AL57" s="102"/>
      <c r="AM57" s="96">
        <v>6</v>
      </c>
      <c r="AN57" s="99">
        <v>7.75</v>
      </c>
      <c r="AO57" s="100">
        <f t="shared" si="2"/>
        <v>14.65</v>
      </c>
      <c r="AP57" s="100"/>
      <c r="AQ57" s="103"/>
      <c r="AR57" s="104"/>
      <c r="AX57" s="10"/>
      <c r="AY57" s="6"/>
      <c r="AZ57" s="6"/>
      <c r="BA57" s="6"/>
      <c r="BB57" s="10"/>
      <c r="BC57" s="6"/>
      <c r="BD57" s="6"/>
      <c r="BE57" s="11"/>
    </row>
    <row r="58" spans="1:57">
      <c r="A58" s="86">
        <v>67</v>
      </c>
      <c r="B58" s="87">
        <v>401805937</v>
      </c>
      <c r="C58" s="88" t="s">
        <v>55</v>
      </c>
      <c r="D58" s="89" t="str">
        <f>IFERROR(VLOOKUP(B58,'[1]1402_07_ST_STG'!U:X,4,FALSE),"")</f>
        <v/>
      </c>
      <c r="E58" s="90" t="s">
        <v>124</v>
      </c>
      <c r="F58" s="91"/>
      <c r="G58" s="92">
        <v>9</v>
      </c>
      <c r="H58" s="92">
        <v>16</v>
      </c>
      <c r="I58" s="92">
        <v>23</v>
      </c>
      <c r="J58" s="92">
        <v>30</v>
      </c>
      <c r="K58" s="92">
        <v>7</v>
      </c>
      <c r="L58" s="92" t="s">
        <v>47</v>
      </c>
      <c r="M58" s="92"/>
      <c r="N58" s="92"/>
      <c r="O58" s="92">
        <v>7</v>
      </c>
      <c r="P58" s="92">
        <v>14</v>
      </c>
      <c r="Q58" s="92">
        <v>21</v>
      </c>
      <c r="R58" s="92" t="s">
        <v>76</v>
      </c>
      <c r="S58" s="92"/>
      <c r="T58" s="93"/>
      <c r="U58" s="92" t="s">
        <v>76</v>
      </c>
      <c r="V58" s="94">
        <f t="shared" si="0"/>
        <v>9.1999999999999993</v>
      </c>
      <c r="W58" s="92">
        <f>IFERROR(VLOOKUP(B58,'[1]1402_07_ST_STG'!D:F,3,FALSE),"")</f>
        <v>0</v>
      </c>
      <c r="X58" s="92"/>
      <c r="Y58" s="92"/>
      <c r="Z58" s="92"/>
      <c r="AA58" s="92"/>
      <c r="AB58" s="92" t="str">
        <f t="shared" si="1"/>
        <v/>
      </c>
      <c r="AC58" s="95" t="str">
        <f>IFERROR(VLOOKUP(B58,'[1]1402_07_ST_STG'!AH:AS,12,FALSE),"")</f>
        <v>GG</v>
      </c>
      <c r="AD58" s="95"/>
      <c r="AE58" s="96">
        <v>1.8</v>
      </c>
      <c r="AF58" s="97"/>
      <c r="AG58" s="98">
        <v>9.1999999999999993</v>
      </c>
      <c r="AH58" s="99" t="s">
        <v>56</v>
      </c>
      <c r="AI58" s="100">
        <v>2</v>
      </c>
      <c r="AJ58" s="96">
        <v>2</v>
      </c>
      <c r="AK58" s="101">
        <v>9.9</v>
      </c>
      <c r="AL58" s="102"/>
      <c r="AM58" s="96">
        <v>16.75</v>
      </c>
      <c r="AN58" s="99">
        <v>19.25</v>
      </c>
      <c r="AO58" s="100">
        <f t="shared" si="2"/>
        <v>19.425000000000001</v>
      </c>
      <c r="AP58" s="100"/>
      <c r="AQ58" s="103"/>
      <c r="AR58" s="104"/>
      <c r="AX58" s="10"/>
      <c r="AY58" s="6"/>
      <c r="AZ58" s="6"/>
      <c r="BA58" s="6"/>
      <c r="BB58" s="10"/>
      <c r="BC58" s="6"/>
      <c r="BD58" s="6"/>
      <c r="BE58" s="6"/>
    </row>
    <row r="59" spans="1:57">
      <c r="A59" s="86">
        <v>70</v>
      </c>
      <c r="B59" s="87">
        <v>401808714</v>
      </c>
      <c r="C59" s="88" t="s">
        <v>125</v>
      </c>
      <c r="D59" s="89" t="str">
        <f>IFERROR(VLOOKUP(B59,'[1]1402_07_ST_STG'!U:X,4,FALSE),"")</f>
        <v/>
      </c>
      <c r="E59" s="90" t="s">
        <v>113</v>
      </c>
      <c r="F59" s="91"/>
      <c r="G59" s="92"/>
      <c r="H59" s="92"/>
      <c r="I59" s="92"/>
      <c r="J59" s="92"/>
      <c r="K59" s="92"/>
      <c r="L59" s="92" t="s">
        <v>36</v>
      </c>
      <c r="M59" s="92"/>
      <c r="N59" s="92"/>
      <c r="O59" s="92"/>
      <c r="P59" s="92"/>
      <c r="Q59" s="92"/>
      <c r="R59" s="92" t="s">
        <v>37</v>
      </c>
      <c r="S59" s="92"/>
      <c r="T59" s="93"/>
      <c r="U59" s="92">
        <v>0</v>
      </c>
      <c r="V59" s="94" t="str">
        <f t="shared" si="0"/>
        <v/>
      </c>
      <c r="W59" s="92">
        <f>IFERROR(VLOOKUP(B59,'[1]1402_07_ST_STG'!D:F,3,FALSE),"")</f>
        <v>0</v>
      </c>
      <c r="X59" s="92"/>
      <c r="Y59" s="92"/>
      <c r="Z59" s="92"/>
      <c r="AA59" s="92"/>
      <c r="AB59" s="92" t="str">
        <f t="shared" si="1"/>
        <v/>
      </c>
      <c r="AC59" s="95" t="str">
        <f>IFERROR(VLOOKUP(B59,'[1]1402_07_ST_STG'!AH:AS,12,FALSE),"")</f>
        <v/>
      </c>
      <c r="AD59" s="95"/>
      <c r="AE59" s="96">
        <v>0</v>
      </c>
      <c r="AF59" s="97"/>
      <c r="AG59" s="98"/>
      <c r="AH59" s="99" t="s">
        <v>36</v>
      </c>
      <c r="AI59" s="100"/>
      <c r="AJ59" s="96" t="s">
        <v>36</v>
      </c>
      <c r="AK59" s="101" t="s">
        <v>36</v>
      </c>
      <c r="AL59" s="102"/>
      <c r="AM59" s="96" t="s">
        <v>36</v>
      </c>
      <c r="AN59" s="99" t="s">
        <v>36</v>
      </c>
      <c r="AO59" s="100" t="str">
        <f t="shared" si="2"/>
        <v/>
      </c>
      <c r="AP59" s="100"/>
      <c r="AQ59" s="103"/>
      <c r="AR59" s="104"/>
      <c r="AX59" s="10"/>
      <c r="AY59" s="6"/>
      <c r="AZ59" s="6"/>
      <c r="BA59" s="11"/>
      <c r="BB59" s="10"/>
      <c r="BC59" s="6"/>
      <c r="BD59" s="6"/>
      <c r="BE59" s="11"/>
    </row>
    <row r="60" spans="1:57" ht="19.5" customHeight="1">
      <c r="A60" s="109">
        <v>71</v>
      </c>
      <c r="B60" s="110">
        <v>401810467</v>
      </c>
      <c r="C60" s="111" t="s">
        <v>126</v>
      </c>
      <c r="D60" s="112" t="str">
        <f>IFERROR(VLOOKUP(B60,'[1]1402_07_ST_STG'!U:X,4,FALSE),"")</f>
        <v/>
      </c>
      <c r="E60" s="113" t="s">
        <v>113</v>
      </c>
      <c r="F60" s="114"/>
      <c r="G60" s="115">
        <v>9</v>
      </c>
      <c r="H60" s="115" t="s">
        <v>127</v>
      </c>
      <c r="I60" s="115">
        <v>23</v>
      </c>
      <c r="J60" s="115">
        <v>30</v>
      </c>
      <c r="K60" s="115">
        <v>9</v>
      </c>
      <c r="L60" s="115" t="s">
        <v>128</v>
      </c>
      <c r="M60" s="115"/>
      <c r="N60" s="115"/>
      <c r="O60" s="115">
        <v>5</v>
      </c>
      <c r="P60" s="115" t="s">
        <v>70</v>
      </c>
      <c r="Q60" s="115" t="s">
        <v>53</v>
      </c>
      <c r="R60" s="115" t="s">
        <v>76</v>
      </c>
      <c r="S60" s="115"/>
      <c r="T60" s="116"/>
      <c r="U60" s="115" t="s">
        <v>129</v>
      </c>
      <c r="V60" s="117">
        <f t="shared" si="0"/>
        <v>9.1999999999999993</v>
      </c>
      <c r="W60" s="115">
        <f>IFERROR(VLOOKUP(B60,'[1]1402_07_ST_STG'!D:F,3,FALSE),"")</f>
        <v>0</v>
      </c>
      <c r="X60" s="115"/>
      <c r="Y60" s="115"/>
      <c r="Z60" s="115"/>
      <c r="AA60" s="115"/>
      <c r="AB60" s="115" t="str">
        <f t="shared" si="1"/>
        <v/>
      </c>
      <c r="AC60" s="118" t="str">
        <f>IFERROR(VLOOKUP(B60,'[1]1402_07_ST_STG'!AH:AS,12,FALSE),"")</f>
        <v>GG</v>
      </c>
      <c r="AD60" s="118"/>
      <c r="AE60" s="119">
        <v>1.8</v>
      </c>
      <c r="AF60" s="120"/>
      <c r="AG60" s="121">
        <v>9.1999999999999993</v>
      </c>
      <c r="AH60" s="119" t="s">
        <v>56</v>
      </c>
      <c r="AI60" s="122">
        <v>2</v>
      </c>
      <c r="AJ60" s="119">
        <v>2</v>
      </c>
      <c r="AK60" s="121">
        <v>9.1999999999999993</v>
      </c>
      <c r="AL60" s="123"/>
      <c r="AM60" s="119">
        <v>8.5</v>
      </c>
      <c r="AN60" s="99">
        <v>16.75</v>
      </c>
      <c r="AO60" s="100">
        <f t="shared" si="2"/>
        <v>17.399999999999999</v>
      </c>
      <c r="AP60" s="122"/>
      <c r="AQ60" s="124"/>
      <c r="AR60" s="124"/>
      <c r="AX60" s="10"/>
      <c r="AY60" s="6"/>
      <c r="AZ60" s="6"/>
      <c r="BA60" s="6"/>
      <c r="BB60" s="10"/>
      <c r="BC60" s="6"/>
      <c r="BD60" s="6"/>
      <c r="BE60" s="6"/>
    </row>
    <row r="61" spans="1:57">
      <c r="A61" s="86">
        <v>72</v>
      </c>
      <c r="B61" s="87">
        <v>401809783</v>
      </c>
      <c r="C61" s="88" t="s">
        <v>130</v>
      </c>
      <c r="D61" s="89" t="str">
        <f>IFERROR(VLOOKUP(B61,'[1]1402_07_ST_STG'!U:X,4,FALSE),"")</f>
        <v>-</v>
      </c>
      <c r="E61" s="90" t="s">
        <v>113</v>
      </c>
      <c r="F61" s="91"/>
      <c r="G61" s="92"/>
      <c r="H61" s="92">
        <v>16</v>
      </c>
      <c r="I61" s="92" t="s">
        <v>43</v>
      </c>
      <c r="J61" s="92">
        <v>30</v>
      </c>
      <c r="K61" s="92">
        <v>7</v>
      </c>
      <c r="L61" s="92" t="s">
        <v>36</v>
      </c>
      <c r="M61" s="92">
        <v>21</v>
      </c>
      <c r="N61" s="92"/>
      <c r="O61" s="92" t="s">
        <v>75</v>
      </c>
      <c r="P61" s="92">
        <v>12</v>
      </c>
      <c r="Q61" s="92"/>
      <c r="R61" s="92" t="s">
        <v>37</v>
      </c>
      <c r="S61" s="92"/>
      <c r="T61" s="93"/>
      <c r="U61" s="92">
        <v>0</v>
      </c>
      <c r="V61" s="94" t="str">
        <f t="shared" si="0"/>
        <v/>
      </c>
      <c r="W61" s="92">
        <f>IFERROR(VLOOKUP(B61,'[1]1402_07_ST_STG'!D:F,3,FALSE),"")</f>
        <v>0</v>
      </c>
      <c r="X61" s="92"/>
      <c r="Y61" s="92"/>
      <c r="Z61" s="92"/>
      <c r="AA61" s="92"/>
      <c r="AB61" s="92" t="str">
        <f t="shared" si="1"/>
        <v/>
      </c>
      <c r="AC61" s="95" t="str">
        <f>IFERROR(VLOOKUP(B61,'[1]1402_07_ST_STG'!AH:AS,12,FALSE),"")</f>
        <v/>
      </c>
      <c r="AD61" s="95"/>
      <c r="AE61" s="96">
        <v>1.2</v>
      </c>
      <c r="AF61" s="97"/>
      <c r="AG61" s="98"/>
      <c r="AH61" s="99" t="s">
        <v>36</v>
      </c>
      <c r="AI61" s="100">
        <v>2</v>
      </c>
      <c r="AJ61" s="96" t="s">
        <v>36</v>
      </c>
      <c r="AK61" s="101" t="s">
        <v>36</v>
      </c>
      <c r="AL61" s="102"/>
      <c r="AM61" s="96" t="s">
        <v>36</v>
      </c>
      <c r="AN61" s="99" t="s">
        <v>36</v>
      </c>
      <c r="AO61" s="100" t="str">
        <f t="shared" si="2"/>
        <v/>
      </c>
      <c r="AP61" s="100"/>
      <c r="AQ61" s="103"/>
      <c r="AR61" s="104"/>
      <c r="AX61" s="10"/>
      <c r="AY61" s="6"/>
      <c r="AZ61" s="6"/>
      <c r="BA61" s="6"/>
      <c r="BB61" s="10"/>
      <c r="BC61" s="6"/>
      <c r="BD61" s="6"/>
      <c r="BE61" s="6"/>
    </row>
    <row r="62" spans="1:57">
      <c r="A62" s="86">
        <v>73</v>
      </c>
      <c r="B62" s="87">
        <v>401810217</v>
      </c>
      <c r="C62" s="88" t="s">
        <v>131</v>
      </c>
      <c r="D62" s="89" t="str">
        <f>IFERROR(VLOOKUP(B62,'[1]1402_07_ST_STG'!U:X,4,FALSE),"")</f>
        <v/>
      </c>
      <c r="E62" s="90" t="s">
        <v>113</v>
      </c>
      <c r="F62" s="91"/>
      <c r="G62" s="92">
        <v>9</v>
      </c>
      <c r="H62" s="92"/>
      <c r="I62" s="92"/>
      <c r="J62" s="92"/>
      <c r="K62" s="92"/>
      <c r="L62" s="92" t="s">
        <v>36</v>
      </c>
      <c r="M62" s="92"/>
      <c r="N62" s="92"/>
      <c r="O62" s="92"/>
      <c r="P62" s="92"/>
      <c r="Q62" s="92"/>
      <c r="R62" s="92" t="s">
        <v>37</v>
      </c>
      <c r="S62" s="92"/>
      <c r="T62" s="93"/>
      <c r="U62" s="92">
        <v>0</v>
      </c>
      <c r="V62" s="94" t="str">
        <f t="shared" si="0"/>
        <v/>
      </c>
      <c r="W62" s="92">
        <f>IFERROR(VLOOKUP(B62,'[1]1402_07_ST_STG'!D:F,3,FALSE),"")</f>
        <v>0</v>
      </c>
      <c r="X62" s="92"/>
      <c r="Y62" s="92"/>
      <c r="Z62" s="92"/>
      <c r="AA62" s="92"/>
      <c r="AB62" s="92" t="str">
        <f t="shared" si="1"/>
        <v/>
      </c>
      <c r="AC62" s="95" t="str">
        <f>IFERROR(VLOOKUP(B62,'[1]1402_07_ST_STG'!AH:AS,12,FALSE),"")</f>
        <v/>
      </c>
      <c r="AD62" s="95"/>
      <c r="AE62" s="96" t="e">
        <v>#VALUE!</v>
      </c>
      <c r="AF62" s="97"/>
      <c r="AG62" s="98"/>
      <c r="AH62" s="99" t="s">
        <v>36</v>
      </c>
      <c r="AI62" s="100"/>
      <c r="AJ62" s="96" t="s">
        <v>36</v>
      </c>
      <c r="AK62" s="101" t="s">
        <v>36</v>
      </c>
      <c r="AL62" s="102"/>
      <c r="AM62" s="96" t="s">
        <v>36</v>
      </c>
      <c r="AN62" s="99" t="s">
        <v>36</v>
      </c>
      <c r="AO62" s="100" t="str">
        <f t="shared" si="2"/>
        <v/>
      </c>
      <c r="AP62" s="100"/>
      <c r="AQ62" s="103"/>
      <c r="AR62" s="104"/>
      <c r="AX62" s="10"/>
      <c r="AY62" s="6"/>
      <c r="AZ62" s="6"/>
      <c r="BA62" s="6"/>
      <c r="BB62" s="10"/>
      <c r="BC62" s="6"/>
      <c r="BD62" s="6"/>
      <c r="BE62" s="6"/>
    </row>
    <row r="63" spans="1:57">
      <c r="A63" s="86">
        <v>74</v>
      </c>
      <c r="B63" s="87">
        <v>401806643</v>
      </c>
      <c r="C63" s="88" t="s">
        <v>132</v>
      </c>
      <c r="D63" s="89" t="str">
        <f>IFERROR(VLOOKUP(B63,'[1]1402_07_ST_STG'!U:X,4,FALSE),"")</f>
        <v/>
      </c>
      <c r="E63" s="90" t="s">
        <v>113</v>
      </c>
      <c r="F63" s="91"/>
      <c r="G63" s="92"/>
      <c r="H63" s="92">
        <v>18</v>
      </c>
      <c r="I63" s="92">
        <v>23</v>
      </c>
      <c r="J63" s="92">
        <v>30</v>
      </c>
      <c r="K63" s="92">
        <v>7</v>
      </c>
      <c r="L63" s="92" t="s">
        <v>47</v>
      </c>
      <c r="M63" s="92" t="s">
        <v>53</v>
      </c>
      <c r="N63" s="92"/>
      <c r="O63" s="92"/>
      <c r="P63" s="92">
        <v>12</v>
      </c>
      <c r="Q63" s="92">
        <v>19</v>
      </c>
      <c r="R63" s="92" t="s">
        <v>37</v>
      </c>
      <c r="S63" s="92"/>
      <c r="T63" s="93"/>
      <c r="U63" s="92">
        <v>0</v>
      </c>
      <c r="V63" s="94">
        <f t="shared" si="0"/>
        <v>9.5</v>
      </c>
      <c r="W63" s="92">
        <f>IFERROR(VLOOKUP(B63,'[1]1402_07_ST_STG'!D:F,3,FALSE),"")</f>
        <v>0</v>
      </c>
      <c r="X63" s="92"/>
      <c r="Y63" s="92"/>
      <c r="Z63" s="92"/>
      <c r="AA63" s="92"/>
      <c r="AB63" s="92" t="str">
        <f t="shared" si="1"/>
        <v>ER</v>
      </c>
      <c r="AC63" s="125" t="str">
        <f>IFERROR(VLOOKUP(B63,'[1]1402_07_ST_STG'!AH:AS,12,FALSE),"")</f>
        <v>GG</v>
      </c>
      <c r="AD63" s="95"/>
      <c r="AE63" s="96">
        <v>1.6</v>
      </c>
      <c r="AF63" s="97"/>
      <c r="AG63" s="98">
        <v>9.5</v>
      </c>
      <c r="AH63" s="99" t="s">
        <v>36</v>
      </c>
      <c r="AI63" s="100">
        <v>2</v>
      </c>
      <c r="AJ63" s="96">
        <v>1.6</v>
      </c>
      <c r="AK63" s="101">
        <v>9.5</v>
      </c>
      <c r="AL63" s="102"/>
      <c r="AM63" s="96">
        <v>0</v>
      </c>
      <c r="AN63" s="99">
        <v>6</v>
      </c>
      <c r="AO63" s="100">
        <f t="shared" si="2"/>
        <v>14.299999999999999</v>
      </c>
      <c r="AP63" s="100"/>
      <c r="AQ63" s="103"/>
      <c r="AR63" s="104"/>
    </row>
    <row r="64" spans="1:57">
      <c r="A64" s="86">
        <v>75</v>
      </c>
      <c r="B64" s="87">
        <v>401810803</v>
      </c>
      <c r="C64" s="88" t="s">
        <v>133</v>
      </c>
      <c r="D64" s="89" t="str">
        <f>IFERROR(VLOOKUP(B64,'[1]1402_07_ST_STG'!U:X,4,FALSE),"")</f>
        <v>-</v>
      </c>
      <c r="E64" s="90" t="s">
        <v>113</v>
      </c>
      <c r="F64" s="91"/>
      <c r="G64" s="92">
        <v>9</v>
      </c>
      <c r="H64" s="92">
        <v>16</v>
      </c>
      <c r="I64" s="92" t="s">
        <v>43</v>
      </c>
      <c r="J64" s="92">
        <v>30</v>
      </c>
      <c r="K64" s="92">
        <v>7</v>
      </c>
      <c r="L64" s="92" t="s">
        <v>36</v>
      </c>
      <c r="M64" s="92">
        <v>21</v>
      </c>
      <c r="N64" s="92"/>
      <c r="O64" s="92">
        <v>5</v>
      </c>
      <c r="P64" s="92">
        <v>12</v>
      </c>
      <c r="Q64" s="92">
        <v>19</v>
      </c>
      <c r="R64" s="92" t="s">
        <v>37</v>
      </c>
      <c r="S64" s="92"/>
      <c r="T64" s="93"/>
      <c r="U64" s="92">
        <v>0</v>
      </c>
      <c r="V64" s="94">
        <f t="shared" si="0"/>
        <v>8</v>
      </c>
      <c r="W64" s="92">
        <f>IFERROR(VLOOKUP(B64,'[1]1402_07_ST_STG'!D:F,3,FALSE),"")</f>
        <v>0</v>
      </c>
      <c r="X64" s="92"/>
      <c r="Y64" s="92"/>
      <c r="Z64" s="92"/>
      <c r="AA64" s="92"/>
      <c r="AB64" s="92" t="str">
        <f t="shared" si="1"/>
        <v/>
      </c>
      <c r="AC64" s="95" t="str">
        <f>IFERROR(VLOOKUP(B64,'[1]1402_07_ST_STG'!AH:AS,12,FALSE),"")</f>
        <v/>
      </c>
      <c r="AD64" s="95"/>
      <c r="AE64" s="96">
        <v>1.4</v>
      </c>
      <c r="AF64" s="97"/>
      <c r="AG64" s="98">
        <v>8</v>
      </c>
      <c r="AH64" s="99" t="s">
        <v>36</v>
      </c>
      <c r="AI64" s="100">
        <v>2</v>
      </c>
      <c r="AJ64" s="96" t="s">
        <v>36</v>
      </c>
      <c r="AK64" s="101">
        <v>8</v>
      </c>
      <c r="AL64" s="102"/>
      <c r="AM64" s="96" t="s">
        <v>36</v>
      </c>
      <c r="AN64" s="99" t="s">
        <v>36</v>
      </c>
      <c r="AO64" s="100" t="str">
        <f t="shared" si="2"/>
        <v/>
      </c>
      <c r="AP64" s="100"/>
      <c r="AQ64" s="103"/>
      <c r="AR64" s="104"/>
      <c r="AX64" s="10"/>
      <c r="AY64" s="6"/>
      <c r="AZ64" s="6"/>
      <c r="BA64" s="11"/>
      <c r="BB64" s="10"/>
      <c r="BC64" s="6"/>
      <c r="BD64" s="6"/>
      <c r="BE64" s="6"/>
    </row>
    <row r="65" spans="1:57">
      <c r="A65" s="86">
        <v>76</v>
      </c>
      <c r="B65" s="87">
        <v>401808193</v>
      </c>
      <c r="C65" s="88" t="s">
        <v>134</v>
      </c>
      <c r="D65" s="89" t="str">
        <f>IFERROR(VLOOKUP(B65,'[1]1402_07_ST_STG'!U:X,4,FALSE),"")</f>
        <v>-</v>
      </c>
      <c r="E65" s="90" t="s">
        <v>113</v>
      </c>
      <c r="F65" s="91"/>
      <c r="G65" s="92">
        <v>9</v>
      </c>
      <c r="H65" s="92"/>
      <c r="I65" s="92" t="s">
        <v>43</v>
      </c>
      <c r="J65" s="92">
        <v>30</v>
      </c>
      <c r="K65" s="92"/>
      <c r="L65" s="92" t="s">
        <v>47</v>
      </c>
      <c r="M65" s="92"/>
      <c r="N65" s="92"/>
      <c r="O65" s="92">
        <v>5</v>
      </c>
      <c r="P65" s="92"/>
      <c r="Q65" s="92">
        <v>19</v>
      </c>
      <c r="R65" s="92" t="s">
        <v>37</v>
      </c>
      <c r="S65" s="92"/>
      <c r="T65" s="93"/>
      <c r="U65" s="92">
        <v>0</v>
      </c>
      <c r="V65" s="94" t="str">
        <f t="shared" si="0"/>
        <v/>
      </c>
      <c r="W65" s="92">
        <f>IFERROR(VLOOKUP(B65,'[1]1402_07_ST_STG'!D:F,3,FALSE),"")</f>
        <v>0</v>
      </c>
      <c r="X65" s="92"/>
      <c r="Y65" s="92"/>
      <c r="Z65" s="92"/>
      <c r="AA65" s="92"/>
      <c r="AB65" s="92" t="str">
        <f t="shared" si="1"/>
        <v/>
      </c>
      <c r="AC65" s="95" t="str">
        <f>IFERROR(VLOOKUP(B65,'[1]1402_07_ST_STG'!AH:AS,12,FALSE),"")</f>
        <v/>
      </c>
      <c r="AD65" s="95"/>
      <c r="AE65" s="96">
        <v>1</v>
      </c>
      <c r="AF65" s="97"/>
      <c r="AG65" s="98"/>
      <c r="AH65" s="99" t="s">
        <v>36</v>
      </c>
      <c r="AI65" s="100">
        <v>1.5</v>
      </c>
      <c r="AJ65" s="96" t="s">
        <v>36</v>
      </c>
      <c r="AK65" s="101" t="s">
        <v>36</v>
      </c>
      <c r="AL65" s="102"/>
      <c r="AM65" s="96" t="s">
        <v>36</v>
      </c>
      <c r="AN65" s="99" t="s">
        <v>36</v>
      </c>
      <c r="AO65" s="100" t="str">
        <f t="shared" si="2"/>
        <v/>
      </c>
      <c r="AP65" s="100"/>
      <c r="AQ65" s="103"/>
      <c r="AR65" s="104"/>
      <c r="AX65" s="10"/>
      <c r="AY65" s="6"/>
      <c r="AZ65" s="6"/>
      <c r="BA65" s="11"/>
      <c r="BB65" s="10"/>
      <c r="BC65" s="6"/>
      <c r="BD65" s="6"/>
      <c r="BE65" s="11"/>
    </row>
    <row r="66" spans="1:57">
      <c r="A66" s="86">
        <v>77</v>
      </c>
      <c r="B66" s="87">
        <v>401811278</v>
      </c>
      <c r="C66" s="88" t="s">
        <v>135</v>
      </c>
      <c r="D66" s="89" t="str">
        <f>IFERROR(VLOOKUP(B66,'[1]1402_07_ST_STG'!U:X,4,FALSE),"")</f>
        <v>-</v>
      </c>
      <c r="E66" s="90" t="s">
        <v>113</v>
      </c>
      <c r="F66" s="91"/>
      <c r="G66" s="92"/>
      <c r="H66" s="92"/>
      <c r="I66" s="92"/>
      <c r="J66" s="92" t="s">
        <v>136</v>
      </c>
      <c r="K66" s="92">
        <v>7</v>
      </c>
      <c r="L66" s="92" t="s">
        <v>36</v>
      </c>
      <c r="M66" s="92"/>
      <c r="N66" s="92"/>
      <c r="O66" s="92"/>
      <c r="P66" s="92"/>
      <c r="Q66" s="92"/>
      <c r="R66" s="92" t="s">
        <v>37</v>
      </c>
      <c r="S66" s="92"/>
      <c r="T66" s="93"/>
      <c r="U66" s="92">
        <v>0</v>
      </c>
      <c r="V66" s="94" t="str">
        <f t="shared" si="0"/>
        <v/>
      </c>
      <c r="W66" s="92">
        <f>IFERROR(VLOOKUP(B66,'[1]1402_07_ST_STG'!D:F,3,FALSE),"")</f>
        <v>0</v>
      </c>
      <c r="X66" s="92"/>
      <c r="Y66" s="92"/>
      <c r="Z66" s="92"/>
      <c r="AA66" s="92"/>
      <c r="AB66" s="92" t="str">
        <f t="shared" si="1"/>
        <v/>
      </c>
      <c r="AC66" s="95" t="str">
        <f>IFERROR(VLOOKUP(B66,'[1]1402_07_ST_STG'!AH:AS,12,FALSE),"")</f>
        <v/>
      </c>
      <c r="AD66" s="95"/>
      <c r="AE66" s="96" t="e">
        <v>#VALUE!</v>
      </c>
      <c r="AF66" s="97"/>
      <c r="AG66" s="98"/>
      <c r="AH66" s="99" t="s">
        <v>36</v>
      </c>
      <c r="AI66" s="100">
        <v>0.5</v>
      </c>
      <c r="AJ66" s="96" t="s">
        <v>36</v>
      </c>
      <c r="AK66" s="101" t="s">
        <v>36</v>
      </c>
      <c r="AL66" s="102"/>
      <c r="AM66" s="96" t="s">
        <v>36</v>
      </c>
      <c r="AN66" s="99" t="s">
        <v>36</v>
      </c>
      <c r="AO66" s="100" t="str">
        <f t="shared" si="2"/>
        <v/>
      </c>
      <c r="AP66" s="100"/>
      <c r="AQ66" s="103"/>
      <c r="AR66" s="104"/>
      <c r="AX66" s="10"/>
      <c r="AY66" s="6"/>
      <c r="AZ66" s="6"/>
      <c r="BA66" s="6"/>
      <c r="BB66" s="10"/>
      <c r="BC66" s="6"/>
      <c r="BD66" s="6"/>
      <c r="BE66" s="6"/>
    </row>
    <row r="67" spans="1:57">
      <c r="A67" s="86">
        <v>78</v>
      </c>
      <c r="B67" s="87">
        <v>401809791</v>
      </c>
      <c r="C67" s="88" t="s">
        <v>137</v>
      </c>
      <c r="D67" s="89" t="str">
        <f>IFERROR(VLOOKUP(B67,'[1]1402_07_ST_STG'!U:X,4,FALSE),"")</f>
        <v>-</v>
      </c>
      <c r="E67" s="90" t="s">
        <v>113</v>
      </c>
      <c r="F67" s="91"/>
      <c r="G67" s="92"/>
      <c r="H67" s="92"/>
      <c r="I67" s="92" t="s">
        <v>43</v>
      </c>
      <c r="J67" s="92">
        <v>30</v>
      </c>
      <c r="K67" s="92"/>
      <c r="L67" s="92" t="s">
        <v>36</v>
      </c>
      <c r="M67" s="92">
        <v>21</v>
      </c>
      <c r="N67" s="92"/>
      <c r="O67" s="92" t="s">
        <v>75</v>
      </c>
      <c r="P67" s="92"/>
      <c r="Q67" s="92"/>
      <c r="R67" s="92" t="s">
        <v>37</v>
      </c>
      <c r="S67" s="92"/>
      <c r="T67" s="93"/>
      <c r="U67" s="92">
        <v>0</v>
      </c>
      <c r="V67" s="94" t="str">
        <f t="shared" ref="V67:V130" si="3">IF(AG67-W67=0,"",AG67-W67)</f>
        <v/>
      </c>
      <c r="W67" s="92">
        <f>IFERROR(VLOOKUP(B67,'[1]1402_07_ST_STG'!D:F,3,FALSE),"")</f>
        <v>0</v>
      </c>
      <c r="X67" s="92"/>
      <c r="Y67" s="92"/>
      <c r="Z67" s="92"/>
      <c r="AA67" s="92"/>
      <c r="AB67" s="92" t="str">
        <f t="shared" ref="AB67:AB130" si="4">IF(AC67&lt;&gt;AH67,"ER","")</f>
        <v/>
      </c>
      <c r="AC67" s="95" t="str">
        <f>IFERROR(VLOOKUP(B67,'[1]1402_07_ST_STG'!AH:AS,12,FALSE),"")</f>
        <v/>
      </c>
      <c r="AD67" s="95"/>
      <c r="AE67" s="96">
        <v>1.4</v>
      </c>
      <c r="AF67" s="97"/>
      <c r="AG67" s="98"/>
      <c r="AH67" s="99" t="s">
        <v>36</v>
      </c>
      <c r="AI67" s="100">
        <v>0.5</v>
      </c>
      <c r="AJ67" s="96" t="s">
        <v>36</v>
      </c>
      <c r="AK67" s="101" t="s">
        <v>36</v>
      </c>
      <c r="AL67" s="102"/>
      <c r="AM67" s="96" t="s">
        <v>36</v>
      </c>
      <c r="AN67" s="99" t="s">
        <v>36</v>
      </c>
      <c r="AO67" s="100" t="str">
        <f t="shared" si="2"/>
        <v/>
      </c>
      <c r="AP67" s="100"/>
      <c r="AQ67" s="103"/>
      <c r="AR67" s="104"/>
      <c r="AX67" s="10"/>
      <c r="AY67" s="6"/>
      <c r="AZ67" s="6"/>
      <c r="BA67" s="11"/>
      <c r="BB67" s="10"/>
      <c r="BC67" s="6"/>
      <c r="BD67" s="6"/>
      <c r="BE67" s="11"/>
    </row>
    <row r="68" spans="1:57">
      <c r="A68" s="86">
        <v>80</v>
      </c>
      <c r="B68" s="87">
        <v>401808948</v>
      </c>
      <c r="C68" s="88" t="s">
        <v>138</v>
      </c>
      <c r="D68" s="89" t="str">
        <f>IFERROR(VLOOKUP(B68,'[1]1402_07_ST_STG'!U:X,4,FALSE),"")</f>
        <v>-</v>
      </c>
      <c r="E68" s="90" t="s">
        <v>113</v>
      </c>
      <c r="F68" s="91"/>
      <c r="G68" s="92">
        <v>9</v>
      </c>
      <c r="H68" s="92">
        <v>16</v>
      </c>
      <c r="I68" s="92"/>
      <c r="J68" s="92">
        <v>30</v>
      </c>
      <c r="K68" s="92"/>
      <c r="L68" s="92" t="s">
        <v>36</v>
      </c>
      <c r="M68" s="92"/>
      <c r="N68" s="92"/>
      <c r="O68" s="92"/>
      <c r="P68" s="92"/>
      <c r="Q68" s="92"/>
      <c r="R68" s="92" t="s">
        <v>37</v>
      </c>
      <c r="S68" s="92"/>
      <c r="T68" s="93"/>
      <c r="U68" s="92">
        <v>0</v>
      </c>
      <c r="V68" s="94" t="str">
        <f t="shared" si="3"/>
        <v/>
      </c>
      <c r="W68" s="92">
        <f>IFERROR(VLOOKUP(B68,'[1]1402_07_ST_STG'!D:F,3,FALSE),"")</f>
        <v>0</v>
      </c>
      <c r="X68" s="92"/>
      <c r="Y68" s="92"/>
      <c r="Z68" s="92"/>
      <c r="AA68" s="92"/>
      <c r="AB68" s="92" t="str">
        <f t="shared" si="4"/>
        <v/>
      </c>
      <c r="AC68" s="95" t="str">
        <f>IFERROR(VLOOKUP(B68,'[1]1402_07_ST_STG'!AH:AS,12,FALSE),"")</f>
        <v/>
      </c>
      <c r="AD68" s="95"/>
      <c r="AE68" s="96" t="e">
        <v>#VALUE!</v>
      </c>
      <c r="AF68" s="97"/>
      <c r="AG68" s="98"/>
      <c r="AH68" s="99" t="s">
        <v>36</v>
      </c>
      <c r="AI68" s="100">
        <v>0.5</v>
      </c>
      <c r="AJ68" s="96" t="s">
        <v>36</v>
      </c>
      <c r="AK68" s="101" t="s">
        <v>36</v>
      </c>
      <c r="AL68" s="102"/>
      <c r="AM68" s="96" t="s">
        <v>36</v>
      </c>
      <c r="AN68" s="99" t="s">
        <v>36</v>
      </c>
      <c r="AO68" s="100" t="str">
        <f t="shared" ref="AO68:AO131" si="5">IFERROR((AN68*4/20)+(AM68*2/20)+AI68+AK68+AJ68,"")</f>
        <v/>
      </c>
      <c r="AP68" s="100"/>
      <c r="AQ68" s="103"/>
      <c r="AR68" s="104"/>
      <c r="AX68" s="10"/>
      <c r="AY68" s="6"/>
      <c r="AZ68" s="6"/>
      <c r="BA68" s="11"/>
      <c r="BB68" s="6"/>
      <c r="BC68" s="6"/>
      <c r="BD68" s="6"/>
      <c r="BE68" s="6"/>
    </row>
    <row r="69" spans="1:57">
      <c r="A69" s="86">
        <v>81</v>
      </c>
      <c r="B69" s="87">
        <v>401810684</v>
      </c>
      <c r="C69" s="88" t="s">
        <v>139</v>
      </c>
      <c r="D69" s="89" t="str">
        <f>IFERROR(VLOOKUP(B69,'[1]1402_07_ST_STG'!U:X,4,FALSE),"")</f>
        <v>-</v>
      </c>
      <c r="E69" s="90" t="s">
        <v>113</v>
      </c>
      <c r="F69" s="91"/>
      <c r="G69" s="92">
        <v>9</v>
      </c>
      <c r="H69" s="92">
        <v>16</v>
      </c>
      <c r="I69" s="92" t="s">
        <v>43</v>
      </c>
      <c r="J69" s="92">
        <v>30</v>
      </c>
      <c r="K69" s="92"/>
      <c r="L69" s="92" t="s">
        <v>70</v>
      </c>
      <c r="M69" s="92"/>
      <c r="N69" s="92"/>
      <c r="O69" s="92"/>
      <c r="P69" s="92"/>
      <c r="Q69" s="92"/>
      <c r="R69" s="92" t="s">
        <v>37</v>
      </c>
      <c r="S69" s="92"/>
      <c r="T69" s="93"/>
      <c r="U69" s="92">
        <v>0</v>
      </c>
      <c r="V69" s="94" t="str">
        <f t="shared" si="3"/>
        <v/>
      </c>
      <c r="W69" s="92">
        <f>IFERROR(VLOOKUP(B69,'[1]1402_07_ST_STG'!D:F,3,FALSE),"")</f>
        <v>0</v>
      </c>
      <c r="X69" s="92"/>
      <c r="Y69" s="92"/>
      <c r="Z69" s="92"/>
      <c r="AA69" s="92"/>
      <c r="AB69" s="92" t="str">
        <f t="shared" si="4"/>
        <v/>
      </c>
      <c r="AC69" s="95" t="str">
        <f>IFERROR(VLOOKUP(B69,'[1]1402_07_ST_STG'!AH:AS,12,FALSE),"")</f>
        <v/>
      </c>
      <c r="AD69" s="95"/>
      <c r="AE69" s="96">
        <v>0.4</v>
      </c>
      <c r="AF69" s="97"/>
      <c r="AG69" s="98"/>
      <c r="AH69" s="99" t="s">
        <v>36</v>
      </c>
      <c r="AI69" s="100">
        <v>1</v>
      </c>
      <c r="AJ69" s="96" t="s">
        <v>36</v>
      </c>
      <c r="AK69" s="101" t="s">
        <v>36</v>
      </c>
      <c r="AL69" s="102"/>
      <c r="AM69" s="96" t="s">
        <v>36</v>
      </c>
      <c r="AN69" s="99" t="s">
        <v>36</v>
      </c>
      <c r="AO69" s="100" t="str">
        <f t="shared" si="5"/>
        <v/>
      </c>
      <c r="AP69" s="100"/>
      <c r="AQ69" s="103"/>
      <c r="AR69" s="104"/>
      <c r="AX69" s="10"/>
      <c r="AY69" s="6"/>
      <c r="AZ69" s="6"/>
      <c r="BA69" s="11"/>
      <c r="BB69" s="10"/>
      <c r="BC69" s="6"/>
      <c r="BD69" s="6"/>
      <c r="BE69" s="6"/>
    </row>
    <row r="70" spans="1:57">
      <c r="A70" s="86">
        <v>82</v>
      </c>
      <c r="B70" s="87"/>
      <c r="C70" s="88"/>
      <c r="D70" s="89" t="str">
        <f>IFERROR(VLOOKUP(B70,'[1]1402_07_ST_STG'!U:X,4,FALSE),"")</f>
        <v/>
      </c>
      <c r="E70" s="90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 t="s">
        <v>37</v>
      </c>
      <c r="S70" s="92"/>
      <c r="T70" s="93"/>
      <c r="U70" s="92"/>
      <c r="V70" s="94" t="e">
        <f t="shared" si="3"/>
        <v>#VALUE!</v>
      </c>
      <c r="W70" s="92" t="str">
        <f>IFERROR(VLOOKUP(B70,'[1]1402_07_ST_STG'!D:F,3,FALSE),"")</f>
        <v/>
      </c>
      <c r="X70" s="92"/>
      <c r="Y70" s="92"/>
      <c r="Z70" s="92"/>
      <c r="AA70" s="92"/>
      <c r="AB70" s="92" t="str">
        <f t="shared" si="4"/>
        <v/>
      </c>
      <c r="AC70" s="95" t="str">
        <f>IFERROR(VLOOKUP(B70,'[1]1402_07_ST_STG'!AH:AS,12,FALSE),"")</f>
        <v/>
      </c>
      <c r="AD70" s="95"/>
      <c r="AE70" s="96">
        <v>0</v>
      </c>
      <c r="AF70" s="97"/>
      <c r="AG70" s="98"/>
      <c r="AH70" s="99" t="s">
        <v>36</v>
      </c>
      <c r="AI70" s="100"/>
      <c r="AJ70" s="96" t="s">
        <v>36</v>
      </c>
      <c r="AK70" s="101" t="s">
        <v>36</v>
      </c>
      <c r="AL70" s="102"/>
      <c r="AM70" s="96">
        <v>0</v>
      </c>
      <c r="AN70" s="99" t="e">
        <v>#N/A</v>
      </c>
      <c r="AO70" s="100" t="str">
        <f t="shared" si="5"/>
        <v/>
      </c>
      <c r="AP70" s="100"/>
      <c r="AQ70" s="103"/>
      <c r="AR70" s="104"/>
      <c r="AX70" s="10"/>
      <c r="AY70" s="6"/>
      <c r="AZ70" s="6"/>
      <c r="BA70" s="11"/>
      <c r="BB70" s="10"/>
      <c r="BC70" s="6"/>
      <c r="BD70" s="6"/>
      <c r="BE70" s="11"/>
    </row>
    <row r="71" spans="1:57">
      <c r="A71" s="86">
        <v>83</v>
      </c>
      <c r="B71" s="87"/>
      <c r="C71" s="88"/>
      <c r="D71" s="89" t="str">
        <f>IFERROR(VLOOKUP(B71,'[1]1402_07_ST_STG'!U:X,4,FALSE),"")</f>
        <v/>
      </c>
      <c r="E71" s="90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 t="s">
        <v>37</v>
      </c>
      <c r="S71" s="92"/>
      <c r="T71" s="93"/>
      <c r="U71" s="92"/>
      <c r="V71" s="94" t="e">
        <f t="shared" si="3"/>
        <v>#VALUE!</v>
      </c>
      <c r="W71" s="92" t="str">
        <f>IFERROR(VLOOKUP(B71,'[1]1402_07_ST_STG'!D:F,3,FALSE),"")</f>
        <v/>
      </c>
      <c r="X71" s="92"/>
      <c r="Y71" s="92"/>
      <c r="Z71" s="92"/>
      <c r="AA71" s="92"/>
      <c r="AB71" s="92" t="str">
        <f t="shared" si="4"/>
        <v/>
      </c>
      <c r="AC71" s="95" t="str">
        <f>IFERROR(VLOOKUP(B71,'[1]1402_07_ST_STG'!AH:AS,12,FALSE),"")</f>
        <v/>
      </c>
      <c r="AD71" s="95"/>
      <c r="AE71" s="96">
        <v>0</v>
      </c>
      <c r="AF71" s="97"/>
      <c r="AG71" s="98"/>
      <c r="AH71" s="99" t="s">
        <v>36</v>
      </c>
      <c r="AI71" s="100"/>
      <c r="AJ71" s="96" t="s">
        <v>36</v>
      </c>
      <c r="AK71" s="101" t="s">
        <v>36</v>
      </c>
      <c r="AL71" s="102"/>
      <c r="AM71" s="96">
        <v>0</v>
      </c>
      <c r="AN71" s="99" t="e">
        <v>#N/A</v>
      </c>
      <c r="AO71" s="100" t="str">
        <f t="shared" si="5"/>
        <v/>
      </c>
      <c r="AP71" s="100"/>
      <c r="AQ71" s="103"/>
      <c r="AR71" s="104"/>
      <c r="AX71" s="10"/>
      <c r="AY71" s="6"/>
      <c r="AZ71" s="6"/>
      <c r="BA71" s="11"/>
      <c r="BB71" s="10"/>
      <c r="BC71" s="6"/>
      <c r="BD71" s="6"/>
      <c r="BE71" s="11"/>
    </row>
    <row r="72" spans="1:57">
      <c r="A72" s="86">
        <v>84</v>
      </c>
      <c r="B72" s="87">
        <v>401811011</v>
      </c>
      <c r="C72" s="88" t="s">
        <v>140</v>
      </c>
      <c r="D72" s="89" t="str">
        <f>IFERROR(VLOOKUP(B72,'[1]1402_07_ST_STG'!U:X,4,FALSE),"")</f>
        <v/>
      </c>
      <c r="E72" s="90" t="s">
        <v>124</v>
      </c>
      <c r="F72" s="91"/>
      <c r="G72" s="92">
        <v>9</v>
      </c>
      <c r="H72" s="92"/>
      <c r="I72" s="92"/>
      <c r="J72" s="92"/>
      <c r="K72" s="92"/>
      <c r="L72" s="92" t="s">
        <v>36</v>
      </c>
      <c r="M72" s="92"/>
      <c r="N72" s="92"/>
      <c r="O72" s="92"/>
      <c r="P72" s="92"/>
      <c r="Q72" s="92"/>
      <c r="R72" s="92" t="s">
        <v>37</v>
      </c>
      <c r="S72" s="92"/>
      <c r="T72" s="93"/>
      <c r="U72" s="92">
        <v>0</v>
      </c>
      <c r="V72" s="94" t="str">
        <f t="shared" si="3"/>
        <v/>
      </c>
      <c r="W72" s="92">
        <f>IFERROR(VLOOKUP(B72,'[1]1402_07_ST_STG'!D:F,3,FALSE),"")</f>
        <v>0</v>
      </c>
      <c r="X72" s="92"/>
      <c r="Y72" s="92"/>
      <c r="Z72" s="92"/>
      <c r="AA72" s="92"/>
      <c r="AB72" s="92" t="str">
        <f t="shared" si="4"/>
        <v/>
      </c>
      <c r="AC72" s="95" t="str">
        <f>IFERROR(VLOOKUP(B72,'[1]1402_07_ST_STG'!AH:AS,12,FALSE),"")</f>
        <v/>
      </c>
      <c r="AD72" s="95"/>
      <c r="AE72" s="96" t="e">
        <v>#VALUE!</v>
      </c>
      <c r="AF72" s="97"/>
      <c r="AG72" s="98"/>
      <c r="AH72" s="99" t="s">
        <v>36</v>
      </c>
      <c r="AI72" s="100"/>
      <c r="AJ72" s="96" t="s">
        <v>36</v>
      </c>
      <c r="AK72" s="101" t="s">
        <v>36</v>
      </c>
      <c r="AL72" s="102"/>
      <c r="AM72" s="96" t="s">
        <v>36</v>
      </c>
      <c r="AN72" s="99" t="s">
        <v>36</v>
      </c>
      <c r="AO72" s="100" t="str">
        <f t="shared" si="5"/>
        <v/>
      </c>
      <c r="AP72" s="100"/>
      <c r="AQ72" s="103"/>
      <c r="AR72" s="104"/>
      <c r="AX72" s="10"/>
      <c r="AY72" s="6"/>
      <c r="AZ72" s="6"/>
      <c r="BA72" s="11"/>
      <c r="BB72" s="10"/>
      <c r="BC72" s="6"/>
      <c r="BD72" s="6"/>
      <c r="BE72" s="6"/>
    </row>
    <row r="73" spans="1:57">
      <c r="A73" s="86">
        <v>85</v>
      </c>
      <c r="B73" s="87">
        <v>401810024</v>
      </c>
      <c r="C73" s="88" t="s">
        <v>141</v>
      </c>
      <c r="D73" s="89" t="str">
        <f>IFERROR(VLOOKUP(B73,'[1]1402_07_ST_STG'!U:X,4,FALSE),"")</f>
        <v>-</v>
      </c>
      <c r="E73" s="90" t="s">
        <v>124</v>
      </c>
      <c r="F73" s="91"/>
      <c r="G73" s="92">
        <v>9</v>
      </c>
      <c r="H73" s="92">
        <v>16</v>
      </c>
      <c r="I73" s="92" t="s">
        <v>43</v>
      </c>
      <c r="J73" s="92">
        <v>30</v>
      </c>
      <c r="K73" s="92"/>
      <c r="L73" s="92" t="s">
        <v>36</v>
      </c>
      <c r="M73" s="92">
        <v>21</v>
      </c>
      <c r="N73" s="92"/>
      <c r="O73" s="92"/>
      <c r="P73" s="92">
        <v>12</v>
      </c>
      <c r="Q73" s="92">
        <v>19</v>
      </c>
      <c r="R73" s="92" t="s">
        <v>37</v>
      </c>
      <c r="S73" s="92"/>
      <c r="T73" s="93"/>
      <c r="U73" s="92">
        <v>0</v>
      </c>
      <c r="V73" s="94" t="str">
        <f t="shared" si="3"/>
        <v/>
      </c>
      <c r="W73" s="92">
        <f>IFERROR(VLOOKUP(B73,'[1]1402_07_ST_STG'!D:F,3,FALSE),"")</f>
        <v>0</v>
      </c>
      <c r="X73" s="92"/>
      <c r="Y73" s="92"/>
      <c r="Z73" s="92"/>
      <c r="AA73" s="92"/>
      <c r="AB73" s="92" t="str">
        <f t="shared" si="4"/>
        <v/>
      </c>
      <c r="AC73" s="95" t="str">
        <f>IFERROR(VLOOKUP(B73,'[1]1402_07_ST_STG'!AH:AS,12,FALSE),"")</f>
        <v/>
      </c>
      <c r="AD73" s="95"/>
      <c r="AE73" s="96">
        <v>2</v>
      </c>
      <c r="AF73" s="97"/>
      <c r="AG73" s="98"/>
      <c r="AH73" s="99" t="s">
        <v>36</v>
      </c>
      <c r="AI73" s="100">
        <v>1.5</v>
      </c>
      <c r="AJ73" s="96" t="s">
        <v>36</v>
      </c>
      <c r="AK73" s="101" t="s">
        <v>36</v>
      </c>
      <c r="AL73" s="102"/>
      <c r="AM73" s="96" t="s">
        <v>36</v>
      </c>
      <c r="AN73" s="99" t="s">
        <v>36</v>
      </c>
      <c r="AO73" s="100" t="str">
        <f t="shared" si="5"/>
        <v/>
      </c>
      <c r="AP73" s="100"/>
      <c r="AQ73" s="103"/>
      <c r="AR73" s="104"/>
      <c r="AX73" s="10"/>
      <c r="AY73" s="6"/>
      <c r="AZ73" s="6"/>
      <c r="BA73" s="6"/>
      <c r="BB73" s="10"/>
      <c r="BC73" s="6"/>
      <c r="BD73" s="6"/>
      <c r="BE73" s="6"/>
    </row>
    <row r="74" spans="1:57">
      <c r="A74" s="86">
        <v>86</v>
      </c>
      <c r="B74" s="87">
        <v>401809340</v>
      </c>
      <c r="C74" s="88" t="s">
        <v>142</v>
      </c>
      <c r="D74" s="89" t="str">
        <f>IFERROR(VLOOKUP(B74,'[1]1402_07_ST_STG'!U:X,4,FALSE),"")</f>
        <v/>
      </c>
      <c r="E74" s="90" t="s">
        <v>124</v>
      </c>
      <c r="F74" s="91"/>
      <c r="G74" s="92">
        <v>9</v>
      </c>
      <c r="H74" s="92"/>
      <c r="I74" s="92"/>
      <c r="J74" s="92"/>
      <c r="K74" s="92"/>
      <c r="L74" s="92" t="s">
        <v>36</v>
      </c>
      <c r="M74" s="92"/>
      <c r="N74" s="92"/>
      <c r="O74" s="92"/>
      <c r="P74" s="92"/>
      <c r="Q74" s="92"/>
      <c r="R74" s="92" t="s">
        <v>37</v>
      </c>
      <c r="S74" s="92"/>
      <c r="T74" s="93"/>
      <c r="U74" s="92">
        <v>0</v>
      </c>
      <c r="V74" s="94" t="str">
        <f t="shared" si="3"/>
        <v/>
      </c>
      <c r="W74" s="92">
        <f>IFERROR(VLOOKUP(B74,'[1]1402_07_ST_STG'!D:F,3,FALSE),"")</f>
        <v>0</v>
      </c>
      <c r="X74" s="92"/>
      <c r="Y74" s="92"/>
      <c r="Z74" s="92"/>
      <c r="AA74" s="92"/>
      <c r="AB74" s="92" t="str">
        <f t="shared" si="4"/>
        <v/>
      </c>
      <c r="AC74" s="95" t="str">
        <f>IFERROR(VLOOKUP(B74,'[1]1402_07_ST_STG'!AH:AS,12,FALSE),"")</f>
        <v/>
      </c>
      <c r="AD74" s="95"/>
      <c r="AE74" s="96" t="e">
        <v>#VALUE!</v>
      </c>
      <c r="AF74" s="97"/>
      <c r="AG74" s="98"/>
      <c r="AH74" s="99" t="s">
        <v>36</v>
      </c>
      <c r="AI74" s="100"/>
      <c r="AJ74" s="96" t="s">
        <v>36</v>
      </c>
      <c r="AK74" s="101" t="s">
        <v>36</v>
      </c>
      <c r="AL74" s="102"/>
      <c r="AM74" s="96" t="s">
        <v>36</v>
      </c>
      <c r="AN74" s="99" t="s">
        <v>36</v>
      </c>
      <c r="AO74" s="100" t="str">
        <f t="shared" si="5"/>
        <v/>
      </c>
      <c r="AP74" s="100"/>
      <c r="AQ74" s="103"/>
      <c r="AR74" s="104"/>
      <c r="AX74" s="10"/>
      <c r="AY74" s="6"/>
      <c r="AZ74" s="6"/>
      <c r="BA74" s="11"/>
      <c r="BB74" s="10"/>
      <c r="BC74" s="6"/>
      <c r="BD74" s="6"/>
      <c r="BE74" s="6"/>
    </row>
    <row r="75" spans="1:57">
      <c r="A75" s="86">
        <v>87</v>
      </c>
      <c r="B75" s="87">
        <v>401806836</v>
      </c>
      <c r="C75" s="88" t="s">
        <v>143</v>
      </c>
      <c r="D75" s="89" t="str">
        <f>IFERROR(VLOOKUP(B75,'[1]1402_07_ST_STG'!U:X,4,FALSE),"")</f>
        <v/>
      </c>
      <c r="E75" s="90" t="s">
        <v>124</v>
      </c>
      <c r="F75" s="91"/>
      <c r="G75" s="92">
        <v>9</v>
      </c>
      <c r="H75" s="92">
        <v>16</v>
      </c>
      <c r="I75" s="92">
        <v>23</v>
      </c>
      <c r="J75" s="92"/>
      <c r="K75" s="92">
        <v>7</v>
      </c>
      <c r="L75" s="92" t="s">
        <v>47</v>
      </c>
      <c r="M75" s="92" t="s">
        <v>53</v>
      </c>
      <c r="N75" s="92"/>
      <c r="O75" s="92">
        <v>5</v>
      </c>
      <c r="P75" s="92">
        <v>12</v>
      </c>
      <c r="Q75" s="92">
        <v>19</v>
      </c>
      <c r="R75" s="92" t="s">
        <v>37</v>
      </c>
      <c r="S75" s="92"/>
      <c r="T75" s="93"/>
      <c r="U75" s="92">
        <v>28</v>
      </c>
      <c r="V75" s="94">
        <f t="shared" si="3"/>
        <v>9.5</v>
      </c>
      <c r="W75" s="92">
        <f>IFERROR(VLOOKUP(B75,'[1]1402_07_ST_STG'!D:F,3,FALSE),"")</f>
        <v>0</v>
      </c>
      <c r="X75" s="92"/>
      <c r="Y75" s="92"/>
      <c r="Z75" s="92"/>
      <c r="AA75" s="92"/>
      <c r="AB75" s="92" t="str">
        <f t="shared" si="4"/>
        <v/>
      </c>
      <c r="AC75" s="95" t="str">
        <f>IFERROR(VLOOKUP(B75,'[1]1402_07_ST_STG'!AH:AS,12,FALSE),"")</f>
        <v>GG</v>
      </c>
      <c r="AD75" s="95"/>
      <c r="AE75" s="96">
        <v>2</v>
      </c>
      <c r="AF75" s="97"/>
      <c r="AG75" s="98">
        <v>9.5</v>
      </c>
      <c r="AH75" s="99" t="s">
        <v>56</v>
      </c>
      <c r="AI75" s="100">
        <v>2</v>
      </c>
      <c r="AJ75" s="96">
        <v>2</v>
      </c>
      <c r="AK75" s="101">
        <v>9.5</v>
      </c>
      <c r="AL75" s="102"/>
      <c r="AM75" s="96">
        <v>19</v>
      </c>
      <c r="AN75" s="99">
        <v>19.5</v>
      </c>
      <c r="AO75" s="100">
        <f t="shared" si="5"/>
        <v>19.3</v>
      </c>
      <c r="AP75" s="100"/>
      <c r="AQ75" s="103"/>
      <c r="AR75" s="104"/>
      <c r="AX75" s="10"/>
      <c r="AY75" s="6"/>
      <c r="AZ75" s="6"/>
      <c r="BA75" s="11"/>
      <c r="BB75" s="10"/>
      <c r="BC75" s="6"/>
      <c r="BD75" s="6"/>
      <c r="BE75" s="11"/>
    </row>
    <row r="76" spans="1:57">
      <c r="A76" s="86">
        <v>88</v>
      </c>
      <c r="B76" s="87">
        <v>401805422</v>
      </c>
      <c r="C76" s="88" t="s">
        <v>144</v>
      </c>
      <c r="D76" s="89" t="str">
        <f>IFERROR(VLOOKUP(B76,'[1]1402_07_ST_STG'!U:X,4,FALSE),"")</f>
        <v>-</v>
      </c>
      <c r="E76" s="90" t="s">
        <v>124</v>
      </c>
      <c r="F76" s="91"/>
      <c r="G76" s="92">
        <v>9</v>
      </c>
      <c r="H76" s="92">
        <v>16</v>
      </c>
      <c r="I76" s="92">
        <v>23</v>
      </c>
      <c r="J76" s="92">
        <v>30</v>
      </c>
      <c r="K76" s="92">
        <v>7</v>
      </c>
      <c r="L76" s="92" t="s">
        <v>47</v>
      </c>
      <c r="M76" s="92">
        <v>21</v>
      </c>
      <c r="N76" s="92"/>
      <c r="O76" s="92">
        <v>5</v>
      </c>
      <c r="P76" s="92">
        <v>12</v>
      </c>
      <c r="Q76" s="92">
        <v>19</v>
      </c>
      <c r="R76" s="92" t="s">
        <v>37</v>
      </c>
      <c r="S76" s="92"/>
      <c r="T76" s="93"/>
      <c r="U76" s="92">
        <v>0</v>
      </c>
      <c r="V76" s="94" t="str">
        <f t="shared" si="3"/>
        <v/>
      </c>
      <c r="W76" s="92">
        <f>IFERROR(VLOOKUP(B76,'[1]1402_07_ST_STG'!D:F,3,FALSE),"")</f>
        <v>0</v>
      </c>
      <c r="X76" s="92"/>
      <c r="Y76" s="92"/>
      <c r="Z76" s="92"/>
      <c r="AA76" s="92"/>
      <c r="AB76" s="92" t="str">
        <f t="shared" si="4"/>
        <v/>
      </c>
      <c r="AC76" s="95" t="str">
        <f>IFERROR(VLOOKUP(B76,'[1]1402_07_ST_STG'!AH:AS,12,FALSE),"")</f>
        <v/>
      </c>
      <c r="AD76" s="95"/>
      <c r="AE76" s="96">
        <v>2</v>
      </c>
      <c r="AF76" s="97"/>
      <c r="AG76" s="98"/>
      <c r="AH76" s="99" t="s">
        <v>36</v>
      </c>
      <c r="AI76" s="100">
        <v>2</v>
      </c>
      <c r="AJ76" s="96">
        <v>0.6</v>
      </c>
      <c r="AK76" s="101" t="s">
        <v>36</v>
      </c>
      <c r="AL76" s="102"/>
      <c r="AM76" s="96" t="s">
        <v>36</v>
      </c>
      <c r="AN76" s="99" t="s">
        <v>36</v>
      </c>
      <c r="AO76" s="100" t="str">
        <f t="shared" si="5"/>
        <v/>
      </c>
      <c r="AP76" s="100"/>
      <c r="AQ76" s="103"/>
      <c r="AR76" s="104"/>
      <c r="AX76" s="6"/>
      <c r="AY76" s="6"/>
      <c r="AZ76" s="6"/>
      <c r="BA76" s="6"/>
      <c r="BB76" s="10"/>
      <c r="BC76" s="6"/>
      <c r="BD76" s="6"/>
      <c r="BE76" s="11"/>
    </row>
    <row r="77" spans="1:57">
      <c r="A77" s="86">
        <v>89</v>
      </c>
      <c r="B77" s="87">
        <v>401810073</v>
      </c>
      <c r="C77" s="88" t="s">
        <v>145</v>
      </c>
      <c r="D77" s="89" t="str">
        <f>IFERROR(VLOOKUP(B77,'[1]1402_07_ST_STG'!U:X,4,FALSE),"")</f>
        <v>-</v>
      </c>
      <c r="E77" s="90" t="s">
        <v>124</v>
      </c>
      <c r="F77" s="91"/>
      <c r="G77" s="92"/>
      <c r="H77" s="92"/>
      <c r="I77" s="92">
        <v>23</v>
      </c>
      <c r="J77" s="92">
        <v>30</v>
      </c>
      <c r="K77" s="92">
        <v>7</v>
      </c>
      <c r="L77" s="92" t="s">
        <v>47</v>
      </c>
      <c r="M77" s="92">
        <v>21</v>
      </c>
      <c r="N77" s="92"/>
      <c r="O77" s="92"/>
      <c r="P77" s="92">
        <v>12</v>
      </c>
      <c r="Q77" s="92">
        <v>19</v>
      </c>
      <c r="R77" s="92" t="s">
        <v>37</v>
      </c>
      <c r="S77" s="92"/>
      <c r="T77" s="93"/>
      <c r="U77" s="92">
        <v>0</v>
      </c>
      <c r="V77" s="94" t="str">
        <f t="shared" si="3"/>
        <v/>
      </c>
      <c r="W77" s="92">
        <f>IFERROR(VLOOKUP(B77,'[1]1402_07_ST_STG'!D:F,3,FALSE),"")</f>
        <v>0</v>
      </c>
      <c r="X77" s="92"/>
      <c r="Y77" s="92"/>
      <c r="Z77" s="92"/>
      <c r="AA77" s="92"/>
      <c r="AB77" s="92" t="str">
        <f t="shared" si="4"/>
        <v/>
      </c>
      <c r="AC77" s="95" t="str">
        <f>IFERROR(VLOOKUP(B77,'[1]1402_07_ST_STG'!AH:AS,12,FALSE),"")</f>
        <v/>
      </c>
      <c r="AD77" s="95"/>
      <c r="AE77" s="96">
        <v>2</v>
      </c>
      <c r="AF77" s="97"/>
      <c r="AG77" s="98"/>
      <c r="AH77" s="99" t="s">
        <v>36</v>
      </c>
      <c r="AI77" s="100">
        <v>1.5</v>
      </c>
      <c r="AJ77" s="96">
        <v>2</v>
      </c>
      <c r="AK77" s="101" t="s">
        <v>36</v>
      </c>
      <c r="AL77" s="102"/>
      <c r="AM77" s="96" t="s">
        <v>36</v>
      </c>
      <c r="AN77" s="99" t="s">
        <v>36</v>
      </c>
      <c r="AO77" s="100" t="str">
        <f t="shared" si="5"/>
        <v/>
      </c>
      <c r="AP77" s="100"/>
      <c r="AQ77" s="103"/>
      <c r="AR77" s="104"/>
      <c r="AX77" s="10"/>
      <c r="AY77" s="6"/>
      <c r="AZ77" s="6"/>
      <c r="BA77" s="6"/>
      <c r="BB77" s="10"/>
      <c r="BC77" s="6"/>
      <c r="BD77" s="6"/>
      <c r="BE77" s="11"/>
    </row>
    <row r="78" spans="1:57">
      <c r="A78" s="86">
        <v>90</v>
      </c>
      <c r="B78" s="87">
        <v>401809164</v>
      </c>
      <c r="C78" s="88" t="s">
        <v>146</v>
      </c>
      <c r="D78" s="89" t="str">
        <f>IFERROR(VLOOKUP(B78,'[1]1402_07_ST_STG'!U:X,4,FALSE),"")</f>
        <v>-</v>
      </c>
      <c r="E78" s="90" t="s">
        <v>124</v>
      </c>
      <c r="F78" s="91"/>
      <c r="G78" s="92">
        <v>9</v>
      </c>
      <c r="H78" s="92">
        <v>16</v>
      </c>
      <c r="I78" s="92">
        <v>23</v>
      </c>
      <c r="J78" s="92">
        <v>30</v>
      </c>
      <c r="K78" s="92">
        <v>7</v>
      </c>
      <c r="L78" s="92" t="s">
        <v>47</v>
      </c>
      <c r="M78" s="92">
        <v>21</v>
      </c>
      <c r="N78" s="92"/>
      <c r="O78" s="92">
        <v>5</v>
      </c>
      <c r="P78" s="92">
        <v>12</v>
      </c>
      <c r="Q78" s="92">
        <v>19</v>
      </c>
      <c r="R78" s="92" t="s">
        <v>37</v>
      </c>
      <c r="S78" s="92"/>
      <c r="T78" s="93"/>
      <c r="U78" s="92">
        <v>0</v>
      </c>
      <c r="V78" s="94" t="str">
        <f t="shared" si="3"/>
        <v/>
      </c>
      <c r="W78" s="92">
        <f>IFERROR(VLOOKUP(B78,'[1]1402_07_ST_STG'!D:F,3,FALSE),"")</f>
        <v>0</v>
      </c>
      <c r="X78" s="92"/>
      <c r="Y78" s="92"/>
      <c r="Z78" s="92"/>
      <c r="AA78" s="92"/>
      <c r="AB78" s="92" t="str">
        <f t="shared" si="4"/>
        <v/>
      </c>
      <c r="AC78" s="95" t="str">
        <f>IFERROR(VLOOKUP(B78,'[1]1402_07_ST_STG'!AH:AS,12,FALSE),"")</f>
        <v/>
      </c>
      <c r="AD78" s="95"/>
      <c r="AE78" s="96">
        <v>2</v>
      </c>
      <c r="AF78" s="97"/>
      <c r="AG78" s="98"/>
      <c r="AH78" s="99" t="s">
        <v>36</v>
      </c>
      <c r="AI78" s="100">
        <v>2</v>
      </c>
      <c r="AJ78" s="96">
        <v>1</v>
      </c>
      <c r="AK78" s="101" t="s">
        <v>36</v>
      </c>
      <c r="AL78" s="102"/>
      <c r="AM78" s="96" t="s">
        <v>36</v>
      </c>
      <c r="AN78" s="99" t="s">
        <v>36</v>
      </c>
      <c r="AO78" s="100" t="str">
        <f t="shared" si="5"/>
        <v/>
      </c>
      <c r="AP78" s="100"/>
      <c r="AQ78" s="103"/>
      <c r="AR78" s="104"/>
      <c r="AX78" s="10"/>
      <c r="AY78" s="6"/>
      <c r="AZ78" s="6"/>
      <c r="BA78" s="11"/>
      <c r="BB78" s="10"/>
      <c r="BC78" s="6"/>
      <c r="BD78" s="6"/>
      <c r="BE78" s="11"/>
    </row>
    <row r="79" spans="1:57">
      <c r="A79" s="86">
        <v>91</v>
      </c>
      <c r="B79" s="87">
        <v>401805785</v>
      </c>
      <c r="C79" s="88" t="s">
        <v>147</v>
      </c>
      <c r="D79" s="89" t="str">
        <f>IFERROR(VLOOKUP(B79,'[1]1402_07_ST_STG'!U:X,4,FALSE),"")</f>
        <v>-</v>
      </c>
      <c r="E79" s="90" t="s">
        <v>124</v>
      </c>
      <c r="F79" s="91"/>
      <c r="G79" s="92">
        <v>9</v>
      </c>
      <c r="H79" s="92">
        <v>16</v>
      </c>
      <c r="I79" s="92">
        <v>23</v>
      </c>
      <c r="J79" s="92">
        <v>30</v>
      </c>
      <c r="K79" s="92">
        <v>7</v>
      </c>
      <c r="L79" s="92" t="s">
        <v>47</v>
      </c>
      <c r="M79" s="92">
        <v>21</v>
      </c>
      <c r="N79" s="92"/>
      <c r="O79" s="92">
        <v>5</v>
      </c>
      <c r="P79" s="92">
        <v>12</v>
      </c>
      <c r="Q79" s="92">
        <v>19</v>
      </c>
      <c r="R79" s="92" t="s">
        <v>37</v>
      </c>
      <c r="S79" s="92"/>
      <c r="T79" s="93"/>
      <c r="U79" s="92">
        <v>0</v>
      </c>
      <c r="V79" s="94" t="str">
        <f t="shared" si="3"/>
        <v/>
      </c>
      <c r="W79" s="92">
        <f>IFERROR(VLOOKUP(B79,'[1]1402_07_ST_STG'!D:F,3,FALSE),"")</f>
        <v>0</v>
      </c>
      <c r="X79" s="92"/>
      <c r="Y79" s="92"/>
      <c r="Z79" s="92"/>
      <c r="AA79" s="92"/>
      <c r="AB79" s="92" t="str">
        <f t="shared" si="4"/>
        <v/>
      </c>
      <c r="AC79" s="95" t="str">
        <f>IFERROR(VLOOKUP(B79,'[1]1402_07_ST_STG'!AH:AS,12,FALSE),"")</f>
        <v/>
      </c>
      <c r="AD79" s="95"/>
      <c r="AE79" s="96">
        <v>2</v>
      </c>
      <c r="AF79" s="97"/>
      <c r="AG79" s="98"/>
      <c r="AH79" s="99" t="s">
        <v>36</v>
      </c>
      <c r="AI79" s="100">
        <v>2</v>
      </c>
      <c r="AJ79" s="96" t="s">
        <v>36</v>
      </c>
      <c r="AK79" s="101" t="s">
        <v>36</v>
      </c>
      <c r="AL79" s="102"/>
      <c r="AM79" s="96" t="s">
        <v>36</v>
      </c>
      <c r="AN79" s="99" t="s">
        <v>36</v>
      </c>
      <c r="AO79" s="100" t="str">
        <f t="shared" si="5"/>
        <v/>
      </c>
      <c r="AP79" s="100"/>
      <c r="AQ79" s="103"/>
      <c r="AR79" s="104"/>
      <c r="AX79" s="10"/>
      <c r="AY79" s="6"/>
      <c r="AZ79" s="6"/>
      <c r="BA79" s="6"/>
      <c r="BB79" s="10"/>
      <c r="BC79" s="6"/>
      <c r="BD79" s="6"/>
      <c r="BE79" s="6"/>
    </row>
    <row r="80" spans="1:57">
      <c r="A80" s="86">
        <v>92</v>
      </c>
      <c r="B80" s="87">
        <v>401805865</v>
      </c>
      <c r="C80" s="88" t="s">
        <v>148</v>
      </c>
      <c r="D80" s="89" t="str">
        <f>IFERROR(VLOOKUP(B80,'[1]1402_07_ST_STG'!U:X,4,FALSE),"")</f>
        <v>-</v>
      </c>
      <c r="E80" s="90" t="s">
        <v>124</v>
      </c>
      <c r="F80" s="91"/>
      <c r="G80" s="92">
        <v>9</v>
      </c>
      <c r="H80" s="92">
        <v>16</v>
      </c>
      <c r="I80" s="92">
        <v>23</v>
      </c>
      <c r="J80" s="92">
        <v>30</v>
      </c>
      <c r="K80" s="92">
        <v>7</v>
      </c>
      <c r="L80" s="92" t="s">
        <v>47</v>
      </c>
      <c r="M80" s="92">
        <v>21</v>
      </c>
      <c r="N80" s="92"/>
      <c r="O80" s="92"/>
      <c r="P80" s="92">
        <v>12</v>
      </c>
      <c r="Q80" s="92">
        <v>19</v>
      </c>
      <c r="R80" s="92" t="s">
        <v>37</v>
      </c>
      <c r="S80" s="92"/>
      <c r="T80" s="93"/>
      <c r="U80" s="92">
        <v>0</v>
      </c>
      <c r="V80" s="94" t="str">
        <f t="shared" si="3"/>
        <v/>
      </c>
      <c r="W80" s="92">
        <f>IFERROR(VLOOKUP(B80,'[1]1402_07_ST_STG'!D:F,3,FALSE),"")</f>
        <v>0</v>
      </c>
      <c r="X80" s="92"/>
      <c r="Y80" s="92"/>
      <c r="Z80" s="92"/>
      <c r="AA80" s="92"/>
      <c r="AB80" s="92" t="str">
        <f t="shared" si="4"/>
        <v/>
      </c>
      <c r="AC80" s="95" t="str">
        <f>IFERROR(VLOOKUP(B80,'[1]1402_07_ST_STG'!AH:AS,12,FALSE),"")</f>
        <v/>
      </c>
      <c r="AD80" s="95"/>
      <c r="AE80" s="96">
        <v>2</v>
      </c>
      <c r="AF80" s="97"/>
      <c r="AG80" s="98"/>
      <c r="AH80" s="99" t="s">
        <v>36</v>
      </c>
      <c r="AI80" s="100">
        <v>2</v>
      </c>
      <c r="AJ80" s="96">
        <v>0.6</v>
      </c>
      <c r="AK80" s="101" t="s">
        <v>36</v>
      </c>
      <c r="AL80" s="102"/>
      <c r="AM80" s="96" t="s">
        <v>36</v>
      </c>
      <c r="AN80" s="99" t="s">
        <v>36</v>
      </c>
      <c r="AO80" s="100" t="str">
        <f t="shared" si="5"/>
        <v/>
      </c>
      <c r="AP80" s="100"/>
      <c r="AQ80" s="103"/>
      <c r="AR80" s="104"/>
      <c r="AX80" s="10"/>
      <c r="AY80" s="6"/>
      <c r="AZ80" s="6"/>
      <c r="BA80" s="11"/>
      <c r="BB80" s="10"/>
      <c r="BC80" s="6"/>
      <c r="BD80" s="6"/>
      <c r="BE80" s="6"/>
    </row>
    <row r="81" spans="1:57">
      <c r="A81" s="86">
        <v>93</v>
      </c>
      <c r="B81" s="87">
        <v>401805430</v>
      </c>
      <c r="C81" s="88" t="s">
        <v>149</v>
      </c>
      <c r="D81" s="89" t="str">
        <f>IFERROR(VLOOKUP(B81,'[1]1402_07_ST_STG'!U:X,4,FALSE),"")</f>
        <v>-</v>
      </c>
      <c r="E81" s="90" t="s">
        <v>124</v>
      </c>
      <c r="F81" s="91"/>
      <c r="G81" s="92">
        <v>9</v>
      </c>
      <c r="H81" s="92">
        <v>16</v>
      </c>
      <c r="I81" s="92">
        <v>23</v>
      </c>
      <c r="J81" s="92">
        <v>30</v>
      </c>
      <c r="K81" s="92">
        <v>7</v>
      </c>
      <c r="L81" s="92" t="s">
        <v>47</v>
      </c>
      <c r="M81" s="92">
        <v>21</v>
      </c>
      <c r="N81" s="92"/>
      <c r="O81" s="92">
        <v>5</v>
      </c>
      <c r="P81" s="92">
        <v>12</v>
      </c>
      <c r="Q81" s="92">
        <v>19</v>
      </c>
      <c r="R81" s="92" t="s">
        <v>37</v>
      </c>
      <c r="S81" s="92"/>
      <c r="T81" s="93"/>
      <c r="U81" s="92">
        <v>0</v>
      </c>
      <c r="V81" s="94" t="str">
        <f t="shared" si="3"/>
        <v/>
      </c>
      <c r="W81" s="92">
        <f>IFERROR(VLOOKUP(B81,'[1]1402_07_ST_STG'!D:F,3,FALSE),"")</f>
        <v>0</v>
      </c>
      <c r="X81" s="92"/>
      <c r="Y81" s="92"/>
      <c r="Z81" s="92"/>
      <c r="AA81" s="92"/>
      <c r="AB81" s="92" t="str">
        <f t="shared" si="4"/>
        <v/>
      </c>
      <c r="AC81" s="95" t="str">
        <f>IFERROR(VLOOKUP(B81,'[1]1402_07_ST_STG'!AH:AS,12,FALSE),"")</f>
        <v/>
      </c>
      <c r="AD81" s="95"/>
      <c r="AE81" s="96">
        <v>2</v>
      </c>
      <c r="AF81" s="97"/>
      <c r="AG81" s="98"/>
      <c r="AH81" s="99" t="s">
        <v>36</v>
      </c>
      <c r="AI81" s="100">
        <v>2</v>
      </c>
      <c r="AJ81" s="96">
        <v>1.8</v>
      </c>
      <c r="AK81" s="101" t="s">
        <v>36</v>
      </c>
      <c r="AL81" s="102"/>
      <c r="AM81" s="96" t="s">
        <v>36</v>
      </c>
      <c r="AN81" s="99" t="s">
        <v>36</v>
      </c>
      <c r="AO81" s="100" t="str">
        <f t="shared" si="5"/>
        <v/>
      </c>
      <c r="AP81" s="100"/>
      <c r="AQ81" s="103"/>
      <c r="AR81" s="104"/>
      <c r="AX81" s="10"/>
      <c r="AY81" s="6"/>
      <c r="AZ81" s="6"/>
      <c r="BA81" s="11"/>
      <c r="BB81" s="10"/>
      <c r="BC81" s="6"/>
      <c r="BD81" s="6"/>
      <c r="BE81" s="11"/>
    </row>
    <row r="82" spans="1:57">
      <c r="A82" s="86">
        <v>94</v>
      </c>
      <c r="B82" s="87">
        <v>401805607</v>
      </c>
      <c r="C82" s="88" t="s">
        <v>150</v>
      </c>
      <c r="D82" s="89" t="str">
        <f>IFERROR(VLOOKUP(B82,'[1]1402_07_ST_STG'!U:X,4,FALSE),"")</f>
        <v/>
      </c>
      <c r="E82" s="90" t="s">
        <v>124</v>
      </c>
      <c r="F82" s="91"/>
      <c r="G82" s="92"/>
      <c r="H82" s="92"/>
      <c r="I82" s="92"/>
      <c r="J82" s="92"/>
      <c r="K82" s="92"/>
      <c r="L82" s="92" t="s">
        <v>36</v>
      </c>
      <c r="M82" s="92"/>
      <c r="N82" s="92"/>
      <c r="O82" s="92"/>
      <c r="P82" s="92"/>
      <c r="Q82" s="92"/>
      <c r="R82" s="92" t="s">
        <v>37</v>
      </c>
      <c r="S82" s="92"/>
      <c r="T82" s="93"/>
      <c r="U82" s="92">
        <v>0</v>
      </c>
      <c r="V82" s="94" t="str">
        <f t="shared" si="3"/>
        <v/>
      </c>
      <c r="W82" s="92">
        <f>IFERROR(VLOOKUP(B82,'[1]1402_07_ST_STG'!D:F,3,FALSE),"")</f>
        <v>0</v>
      </c>
      <c r="X82" s="92"/>
      <c r="Y82" s="92"/>
      <c r="Z82" s="92"/>
      <c r="AA82" s="92"/>
      <c r="AB82" s="92" t="str">
        <f t="shared" si="4"/>
        <v/>
      </c>
      <c r="AC82" s="95" t="str">
        <f>IFERROR(VLOOKUP(B82,'[1]1402_07_ST_STG'!AH:AS,12,FALSE),"")</f>
        <v/>
      </c>
      <c r="AD82" s="95"/>
      <c r="AE82" s="96">
        <v>0</v>
      </c>
      <c r="AF82" s="97"/>
      <c r="AG82" s="98"/>
      <c r="AH82" s="99" t="s">
        <v>36</v>
      </c>
      <c r="AI82" s="100"/>
      <c r="AJ82" s="96" t="s">
        <v>36</v>
      </c>
      <c r="AK82" s="101" t="s">
        <v>36</v>
      </c>
      <c r="AL82" s="102"/>
      <c r="AM82" s="96" t="s">
        <v>36</v>
      </c>
      <c r="AN82" s="99" t="s">
        <v>36</v>
      </c>
      <c r="AO82" s="100" t="str">
        <f t="shared" si="5"/>
        <v/>
      </c>
      <c r="AP82" s="100"/>
      <c r="AQ82" s="103"/>
      <c r="AR82" s="104"/>
      <c r="AX82" s="10"/>
      <c r="AY82" s="6"/>
      <c r="AZ82" s="6"/>
      <c r="BA82" s="6"/>
      <c r="BB82" s="10"/>
      <c r="BC82" s="6"/>
      <c r="BD82" s="6"/>
      <c r="BE82" s="6"/>
    </row>
    <row r="83" spans="1:57">
      <c r="A83" s="86">
        <v>95</v>
      </c>
      <c r="B83" s="87">
        <v>401805912</v>
      </c>
      <c r="C83" s="88" t="s">
        <v>151</v>
      </c>
      <c r="D83" s="89" t="str">
        <f>IFERROR(VLOOKUP(B83,'[1]1402_07_ST_STG'!U:X,4,FALSE),"")</f>
        <v>-</v>
      </c>
      <c r="E83" s="90" t="s">
        <v>113</v>
      </c>
      <c r="F83" s="91"/>
      <c r="G83" s="92"/>
      <c r="H83" s="92">
        <v>16</v>
      </c>
      <c r="I83" s="92" t="s">
        <v>86</v>
      </c>
      <c r="J83" s="92">
        <v>30</v>
      </c>
      <c r="K83" s="92">
        <v>7</v>
      </c>
      <c r="L83" s="92" t="s">
        <v>47</v>
      </c>
      <c r="M83" s="92">
        <v>21</v>
      </c>
      <c r="N83" s="92"/>
      <c r="O83" s="92"/>
      <c r="P83" s="92">
        <v>12</v>
      </c>
      <c r="Q83" s="92">
        <v>19</v>
      </c>
      <c r="R83" s="92" t="s">
        <v>37</v>
      </c>
      <c r="S83" s="92"/>
      <c r="T83" s="93"/>
      <c r="U83" s="92">
        <v>0</v>
      </c>
      <c r="V83" s="94" t="str">
        <f t="shared" si="3"/>
        <v/>
      </c>
      <c r="W83" s="92">
        <f>IFERROR(VLOOKUP(B83,'[1]1402_07_ST_STG'!D:F,3,FALSE),"")</f>
        <v>0</v>
      </c>
      <c r="X83" s="92"/>
      <c r="Y83" s="92"/>
      <c r="Z83" s="92"/>
      <c r="AA83" s="92"/>
      <c r="AB83" s="92" t="str">
        <f t="shared" si="4"/>
        <v/>
      </c>
      <c r="AC83" s="95" t="str">
        <f>IFERROR(VLOOKUP(B83,'[1]1402_07_ST_STG'!AH:AS,12,FALSE),"")</f>
        <v/>
      </c>
      <c r="AD83" s="95"/>
      <c r="AE83" s="96">
        <v>2</v>
      </c>
      <c r="AF83" s="97"/>
      <c r="AG83" s="98"/>
      <c r="AH83" s="99" t="s">
        <v>36</v>
      </c>
      <c r="AI83" s="100">
        <v>2</v>
      </c>
      <c r="AJ83" s="96">
        <v>1</v>
      </c>
      <c r="AK83" s="101" t="s">
        <v>36</v>
      </c>
      <c r="AL83" s="102"/>
      <c r="AM83" s="96" t="s">
        <v>36</v>
      </c>
      <c r="AN83" s="99" t="s">
        <v>36</v>
      </c>
      <c r="AO83" s="100" t="str">
        <f t="shared" si="5"/>
        <v/>
      </c>
      <c r="AP83" s="100"/>
      <c r="AQ83" s="103"/>
      <c r="AR83" s="104"/>
      <c r="BB83" s="10"/>
      <c r="BC83" s="6"/>
      <c r="BD83" s="6"/>
      <c r="BE83" s="11"/>
    </row>
    <row r="84" spans="1:57">
      <c r="A84" s="86">
        <v>96</v>
      </c>
      <c r="B84" s="87">
        <v>401805912</v>
      </c>
      <c r="C84" s="88" t="s">
        <v>151</v>
      </c>
      <c r="D84" s="89" t="str">
        <f>IFERROR(VLOOKUP(B84,'[1]1402_07_ST_STG'!U:X,4,FALSE),"")</f>
        <v>-</v>
      </c>
      <c r="E84" s="90" t="s">
        <v>113</v>
      </c>
      <c r="F84" s="91"/>
      <c r="G84" s="92"/>
      <c r="H84" s="92">
        <v>16</v>
      </c>
      <c r="I84" s="92" t="s">
        <v>86</v>
      </c>
      <c r="J84" s="92"/>
      <c r="K84" s="92"/>
      <c r="L84" s="92" t="s">
        <v>36</v>
      </c>
      <c r="M84" s="92"/>
      <c r="N84" s="92"/>
      <c r="O84" s="92"/>
      <c r="P84" s="92"/>
      <c r="Q84" s="92"/>
      <c r="R84" s="92" t="s">
        <v>37</v>
      </c>
      <c r="S84" s="92"/>
      <c r="T84" s="93"/>
      <c r="U84" s="92">
        <v>0</v>
      </c>
      <c r="V84" s="94" t="str">
        <f t="shared" si="3"/>
        <v/>
      </c>
      <c r="W84" s="92">
        <f>IFERROR(VLOOKUP(B84,'[1]1402_07_ST_STG'!D:F,3,FALSE),"")</f>
        <v>0</v>
      </c>
      <c r="X84" s="92"/>
      <c r="Y84" s="92"/>
      <c r="Z84" s="92"/>
      <c r="AA84" s="92"/>
      <c r="AB84" s="92" t="str">
        <f t="shared" si="4"/>
        <v/>
      </c>
      <c r="AC84" s="95" t="str">
        <f>IFERROR(VLOOKUP(B84,'[1]1402_07_ST_STG'!AH:AS,12,FALSE),"")</f>
        <v/>
      </c>
      <c r="AD84" s="95"/>
      <c r="AE84" s="96">
        <v>1.6</v>
      </c>
      <c r="AF84" s="97"/>
      <c r="AG84" s="98"/>
      <c r="AH84" s="99" t="s">
        <v>36</v>
      </c>
      <c r="AI84" s="100">
        <v>0.5</v>
      </c>
      <c r="AJ84" s="96">
        <v>1</v>
      </c>
      <c r="AK84" s="101" t="s">
        <v>36</v>
      </c>
      <c r="AL84" s="102"/>
      <c r="AM84" s="96" t="s">
        <v>36</v>
      </c>
      <c r="AN84" s="99" t="s">
        <v>36</v>
      </c>
      <c r="AO84" s="100" t="str">
        <f t="shared" si="5"/>
        <v/>
      </c>
      <c r="AP84" s="100"/>
      <c r="AQ84" s="103"/>
      <c r="AR84" s="104"/>
      <c r="BB84" s="10"/>
      <c r="BC84" s="6"/>
      <c r="BD84" s="6"/>
      <c r="BE84" s="6"/>
    </row>
    <row r="85" spans="1:57">
      <c r="A85" s="86">
        <v>97</v>
      </c>
      <c r="B85" s="87">
        <v>401809316</v>
      </c>
      <c r="C85" s="88" t="s">
        <v>152</v>
      </c>
      <c r="D85" s="89" t="str">
        <f>IFERROR(VLOOKUP(B85,'[1]1402_07_ST_STG'!U:X,4,FALSE),"")</f>
        <v/>
      </c>
      <c r="E85" s="90" t="s">
        <v>124</v>
      </c>
      <c r="F85" s="91"/>
      <c r="G85" s="92">
        <v>9</v>
      </c>
      <c r="H85" s="92"/>
      <c r="I85" s="92"/>
      <c r="J85" s="92"/>
      <c r="K85" s="92"/>
      <c r="L85" s="92" t="s">
        <v>36</v>
      </c>
      <c r="M85" s="92"/>
      <c r="N85" s="92"/>
      <c r="O85" s="92"/>
      <c r="P85" s="92"/>
      <c r="Q85" s="92"/>
      <c r="R85" s="92" t="s">
        <v>37</v>
      </c>
      <c r="S85" s="92"/>
      <c r="T85" s="93"/>
      <c r="U85" s="92">
        <v>0</v>
      </c>
      <c r="V85" s="94" t="str">
        <f t="shared" si="3"/>
        <v/>
      </c>
      <c r="W85" s="92">
        <f>IFERROR(VLOOKUP(B85,'[1]1402_07_ST_STG'!D:F,3,FALSE),"")</f>
        <v>0</v>
      </c>
      <c r="X85" s="92"/>
      <c r="Y85" s="92"/>
      <c r="Z85" s="92"/>
      <c r="AA85" s="92"/>
      <c r="AB85" s="92" t="str">
        <f t="shared" si="4"/>
        <v/>
      </c>
      <c r="AC85" s="95" t="str">
        <f>IFERROR(VLOOKUP(B85,'[1]1402_07_ST_STG'!AH:AS,12,FALSE),"")</f>
        <v/>
      </c>
      <c r="AD85" s="95"/>
      <c r="AE85" s="96" t="e">
        <v>#VALUE!</v>
      </c>
      <c r="AF85" s="97"/>
      <c r="AG85" s="98"/>
      <c r="AH85" s="99" t="s">
        <v>36</v>
      </c>
      <c r="AI85" s="100"/>
      <c r="AJ85" s="96" t="s">
        <v>36</v>
      </c>
      <c r="AK85" s="101" t="s">
        <v>36</v>
      </c>
      <c r="AL85" s="102"/>
      <c r="AM85" s="96" t="s">
        <v>36</v>
      </c>
      <c r="AN85" s="99" t="s">
        <v>36</v>
      </c>
      <c r="AO85" s="100" t="str">
        <f t="shared" si="5"/>
        <v/>
      </c>
      <c r="AP85" s="100"/>
      <c r="AQ85" s="103"/>
      <c r="AR85" s="104"/>
      <c r="BB85" s="10"/>
      <c r="BC85" s="6"/>
      <c r="BD85" s="6"/>
      <c r="BE85" s="6"/>
    </row>
    <row r="86" spans="1:57">
      <c r="A86" s="86">
        <v>98</v>
      </c>
      <c r="B86" s="87">
        <v>401806932</v>
      </c>
      <c r="C86" s="88" t="s">
        <v>153</v>
      </c>
      <c r="D86" s="89" t="str">
        <f>IFERROR(VLOOKUP(B86,'[1]1402_07_ST_STG'!U:X,4,FALSE),"")</f>
        <v>-</v>
      </c>
      <c r="E86" s="90" t="s">
        <v>124</v>
      </c>
      <c r="F86" s="91"/>
      <c r="G86" s="92">
        <v>9</v>
      </c>
      <c r="H86" s="92">
        <v>16</v>
      </c>
      <c r="I86" s="92" t="s">
        <v>43</v>
      </c>
      <c r="J86" s="92">
        <v>30</v>
      </c>
      <c r="K86" s="92"/>
      <c r="L86" s="92" t="s">
        <v>47</v>
      </c>
      <c r="M86" s="92">
        <v>21</v>
      </c>
      <c r="N86" s="92"/>
      <c r="O86" s="92"/>
      <c r="P86" s="92"/>
      <c r="Q86" s="92">
        <v>19</v>
      </c>
      <c r="R86" s="92" t="s">
        <v>37</v>
      </c>
      <c r="S86" s="92"/>
      <c r="T86" s="93"/>
      <c r="U86" s="92">
        <v>0</v>
      </c>
      <c r="V86" s="94" t="str">
        <f t="shared" si="3"/>
        <v/>
      </c>
      <c r="W86" s="92">
        <f>IFERROR(VLOOKUP(B86,'[1]1402_07_ST_STG'!D:F,3,FALSE),"")</f>
        <v>0</v>
      </c>
      <c r="X86" s="92"/>
      <c r="Y86" s="92"/>
      <c r="Z86" s="92"/>
      <c r="AA86" s="92"/>
      <c r="AB86" s="92" t="str">
        <f t="shared" si="4"/>
        <v/>
      </c>
      <c r="AC86" s="95" t="str">
        <f>IFERROR(VLOOKUP(B86,'[1]1402_07_ST_STG'!AH:AS,12,FALSE),"")</f>
        <v/>
      </c>
      <c r="AD86" s="95"/>
      <c r="AE86" s="96">
        <v>1.8</v>
      </c>
      <c r="AF86" s="97"/>
      <c r="AG86" s="98"/>
      <c r="AH86" s="99" t="s">
        <v>36</v>
      </c>
      <c r="AI86" s="100">
        <v>2</v>
      </c>
      <c r="AJ86" s="96" t="s">
        <v>36</v>
      </c>
      <c r="AK86" s="101" t="s">
        <v>36</v>
      </c>
      <c r="AL86" s="102"/>
      <c r="AM86" s="96" t="s">
        <v>36</v>
      </c>
      <c r="AN86" s="99" t="s">
        <v>36</v>
      </c>
      <c r="AO86" s="100" t="str">
        <f t="shared" si="5"/>
        <v/>
      </c>
      <c r="AP86" s="100"/>
      <c r="AQ86" s="103"/>
      <c r="AR86" s="104"/>
      <c r="BB86" s="10"/>
      <c r="BC86" s="6"/>
      <c r="BD86" s="6"/>
      <c r="BE86" s="11"/>
    </row>
    <row r="87" spans="1:57">
      <c r="A87" s="86">
        <v>99</v>
      </c>
      <c r="B87" s="87">
        <v>401810112</v>
      </c>
      <c r="C87" s="88" t="s">
        <v>154</v>
      </c>
      <c r="D87" s="89" t="str">
        <f>IFERROR(VLOOKUP(B87,'[1]1402_07_ST_STG'!U:X,4,FALSE),"")</f>
        <v>-</v>
      </c>
      <c r="E87" s="90" t="s">
        <v>124</v>
      </c>
      <c r="F87" s="91"/>
      <c r="G87" s="92">
        <v>9</v>
      </c>
      <c r="H87" s="92">
        <v>16</v>
      </c>
      <c r="I87" s="92" t="s">
        <v>86</v>
      </c>
      <c r="J87" s="92">
        <v>30</v>
      </c>
      <c r="K87" s="92">
        <v>7</v>
      </c>
      <c r="L87" s="92" t="s">
        <v>47</v>
      </c>
      <c r="M87" s="92">
        <v>21</v>
      </c>
      <c r="N87" s="92"/>
      <c r="O87" s="92"/>
      <c r="P87" s="92"/>
      <c r="Q87" s="92">
        <v>19</v>
      </c>
      <c r="R87" s="92" t="s">
        <v>37</v>
      </c>
      <c r="S87" s="92"/>
      <c r="T87" s="93"/>
      <c r="U87" s="92">
        <v>0</v>
      </c>
      <c r="V87" s="94" t="str">
        <f t="shared" si="3"/>
        <v/>
      </c>
      <c r="W87" s="92">
        <f>IFERROR(VLOOKUP(B87,'[1]1402_07_ST_STG'!D:F,3,FALSE),"")</f>
        <v>0</v>
      </c>
      <c r="X87" s="92"/>
      <c r="Y87" s="92"/>
      <c r="Z87" s="92"/>
      <c r="AA87" s="92"/>
      <c r="AB87" s="92" t="str">
        <f t="shared" si="4"/>
        <v/>
      </c>
      <c r="AC87" s="95" t="str">
        <f>IFERROR(VLOOKUP(B87,'[1]1402_07_ST_STG'!AH:AS,12,FALSE),"")</f>
        <v/>
      </c>
      <c r="AD87" s="95"/>
      <c r="AE87" s="96">
        <v>2</v>
      </c>
      <c r="AF87" s="97"/>
      <c r="AG87" s="98"/>
      <c r="AH87" s="99" t="s">
        <v>36</v>
      </c>
      <c r="AI87" s="100">
        <v>2</v>
      </c>
      <c r="AJ87" s="96">
        <v>1</v>
      </c>
      <c r="AK87" s="101" t="s">
        <v>36</v>
      </c>
      <c r="AL87" s="102"/>
      <c r="AM87" s="96" t="s">
        <v>36</v>
      </c>
      <c r="AN87" s="99" t="s">
        <v>36</v>
      </c>
      <c r="AO87" s="100" t="str">
        <f t="shared" si="5"/>
        <v/>
      </c>
      <c r="AP87" s="100"/>
      <c r="AQ87" s="103"/>
      <c r="AR87" s="104"/>
      <c r="BB87" s="10"/>
      <c r="BC87" s="6"/>
      <c r="BD87" s="6"/>
      <c r="BE87" s="11"/>
    </row>
    <row r="88" spans="1:57">
      <c r="A88" s="86">
        <v>100</v>
      </c>
      <c r="B88" s="87">
        <v>401810186</v>
      </c>
      <c r="C88" s="88" t="s">
        <v>155</v>
      </c>
      <c r="D88" s="89" t="str">
        <f>IFERROR(VLOOKUP(B88,'[1]1402_07_ST_STG'!U:X,4,FALSE),"")</f>
        <v/>
      </c>
      <c r="E88" s="90" t="s">
        <v>124</v>
      </c>
      <c r="F88" s="91"/>
      <c r="G88" s="92">
        <v>9</v>
      </c>
      <c r="H88" s="92"/>
      <c r="I88" s="92"/>
      <c r="J88" s="92"/>
      <c r="K88" s="92"/>
      <c r="L88" s="92" t="s">
        <v>36</v>
      </c>
      <c r="M88" s="92"/>
      <c r="N88" s="92"/>
      <c r="O88" s="92"/>
      <c r="P88" s="92"/>
      <c r="Q88" s="92"/>
      <c r="R88" s="92" t="s">
        <v>37</v>
      </c>
      <c r="S88" s="92"/>
      <c r="T88" s="93"/>
      <c r="U88" s="92">
        <v>0</v>
      </c>
      <c r="V88" s="94" t="str">
        <f t="shared" si="3"/>
        <v/>
      </c>
      <c r="W88" s="92">
        <f>IFERROR(VLOOKUP(B88,'[1]1402_07_ST_STG'!D:F,3,FALSE),"")</f>
        <v>0</v>
      </c>
      <c r="X88" s="92"/>
      <c r="Y88" s="92"/>
      <c r="Z88" s="92"/>
      <c r="AA88" s="92"/>
      <c r="AB88" s="92" t="str">
        <f t="shared" si="4"/>
        <v/>
      </c>
      <c r="AC88" s="95" t="str">
        <f>IFERROR(VLOOKUP(B88,'[1]1402_07_ST_STG'!AH:AS,12,FALSE),"")</f>
        <v/>
      </c>
      <c r="AD88" s="95"/>
      <c r="AE88" s="96">
        <v>0</v>
      </c>
      <c r="AF88" s="97"/>
      <c r="AG88" s="98"/>
      <c r="AH88" s="99" t="s">
        <v>36</v>
      </c>
      <c r="AI88" s="100"/>
      <c r="AJ88" s="96" t="s">
        <v>36</v>
      </c>
      <c r="AK88" s="101" t="s">
        <v>36</v>
      </c>
      <c r="AL88" s="102"/>
      <c r="AM88" s="96" t="s">
        <v>36</v>
      </c>
      <c r="AN88" s="99" t="s">
        <v>36</v>
      </c>
      <c r="AO88" s="100" t="str">
        <f t="shared" si="5"/>
        <v/>
      </c>
      <c r="AP88" s="100"/>
      <c r="AQ88" s="103"/>
      <c r="AR88" s="104"/>
      <c r="BB88" s="10"/>
      <c r="BC88" s="6"/>
      <c r="BD88" s="6"/>
      <c r="BE88" s="11"/>
    </row>
    <row r="89" spans="1:57">
      <c r="A89" s="86">
        <v>101</v>
      </c>
      <c r="B89" s="87">
        <v>401809324</v>
      </c>
      <c r="C89" s="88" t="s">
        <v>156</v>
      </c>
      <c r="D89" s="89" t="str">
        <f>IFERROR(VLOOKUP(B89,'[1]1402_07_ST_STG'!U:X,4,FALSE),"")</f>
        <v/>
      </c>
      <c r="E89" s="90" t="s">
        <v>124</v>
      </c>
      <c r="F89" s="91"/>
      <c r="G89" s="92"/>
      <c r="H89" s="92">
        <v>18</v>
      </c>
      <c r="I89" s="92">
        <v>25</v>
      </c>
      <c r="J89" s="92"/>
      <c r="K89" s="92">
        <v>9</v>
      </c>
      <c r="L89" s="92" t="s">
        <v>36</v>
      </c>
      <c r="M89" s="92"/>
      <c r="N89" s="92"/>
      <c r="O89" s="92"/>
      <c r="P89" s="92"/>
      <c r="Q89" s="92"/>
      <c r="R89" s="92" t="s">
        <v>37</v>
      </c>
      <c r="S89" s="92"/>
      <c r="T89" s="93"/>
      <c r="U89" s="92">
        <v>0</v>
      </c>
      <c r="V89" s="94" t="str">
        <f t="shared" si="3"/>
        <v/>
      </c>
      <c r="W89" s="92">
        <f>IFERROR(VLOOKUP(B89,'[1]1402_07_ST_STG'!D:F,3,FALSE),"")</f>
        <v>0</v>
      </c>
      <c r="X89" s="92"/>
      <c r="Y89" s="92"/>
      <c r="Z89" s="92"/>
      <c r="AA89" s="92"/>
      <c r="AB89" s="92" t="str">
        <f t="shared" si="4"/>
        <v>ER</v>
      </c>
      <c r="AC89" s="105" t="str">
        <f>IFERROR(VLOOKUP(B89,'[1]1402_07_ST_STG'!AH:AS,12,FALSE),"")</f>
        <v>GG</v>
      </c>
      <c r="AD89" s="95"/>
      <c r="AE89" s="96">
        <v>1.5</v>
      </c>
      <c r="AF89" s="97"/>
      <c r="AG89" s="98"/>
      <c r="AH89" s="99" t="s">
        <v>36</v>
      </c>
      <c r="AI89" s="100">
        <v>1</v>
      </c>
      <c r="AJ89" s="96" t="s">
        <v>36</v>
      </c>
      <c r="AK89" s="101" t="s">
        <v>36</v>
      </c>
      <c r="AL89" s="102"/>
      <c r="AM89" s="96" t="s">
        <v>36</v>
      </c>
      <c r="AN89" s="99" t="s">
        <v>36</v>
      </c>
      <c r="AO89" s="100" t="str">
        <f t="shared" si="5"/>
        <v/>
      </c>
      <c r="AP89" s="100"/>
      <c r="AQ89" s="103"/>
      <c r="AR89" s="104"/>
      <c r="BB89" s="10"/>
      <c r="BC89" s="6"/>
      <c r="BD89" s="6"/>
      <c r="BE89" s="11"/>
    </row>
    <row r="90" spans="1:57">
      <c r="A90" s="86">
        <v>102</v>
      </c>
      <c r="B90" s="87">
        <v>401809180</v>
      </c>
      <c r="C90" s="88" t="s">
        <v>157</v>
      </c>
      <c r="D90" s="89" t="str">
        <f>IFERROR(VLOOKUP(B90,'[1]1402_07_ST_STG'!U:X,4,FALSE),"")</f>
        <v>-</v>
      </c>
      <c r="E90" s="90" t="s">
        <v>124</v>
      </c>
      <c r="F90" s="91"/>
      <c r="G90" s="92">
        <v>9</v>
      </c>
      <c r="H90" s="92">
        <v>16</v>
      </c>
      <c r="I90" s="92">
        <v>23</v>
      </c>
      <c r="J90" s="92">
        <v>30</v>
      </c>
      <c r="K90" s="92">
        <v>7</v>
      </c>
      <c r="L90" s="92" t="s">
        <v>47</v>
      </c>
      <c r="M90" s="92">
        <v>21</v>
      </c>
      <c r="N90" s="92"/>
      <c r="O90" s="92">
        <v>5</v>
      </c>
      <c r="P90" s="92">
        <v>12</v>
      </c>
      <c r="Q90" s="92">
        <v>19</v>
      </c>
      <c r="R90" s="92" t="s">
        <v>37</v>
      </c>
      <c r="S90" s="92"/>
      <c r="T90" s="93"/>
      <c r="U90" s="92">
        <v>0</v>
      </c>
      <c r="V90" s="94" t="str">
        <f t="shared" si="3"/>
        <v/>
      </c>
      <c r="W90" s="92">
        <f>IFERROR(VLOOKUP(B90,'[1]1402_07_ST_STG'!D:F,3,FALSE),"")</f>
        <v>9.9</v>
      </c>
      <c r="X90" s="92"/>
      <c r="Y90" s="92"/>
      <c r="Z90" s="92"/>
      <c r="AA90" s="92"/>
      <c r="AB90" s="92" t="str">
        <f t="shared" si="4"/>
        <v/>
      </c>
      <c r="AC90" s="95" t="str">
        <f>IFERROR(VLOOKUP(B90,'[1]1402_07_ST_STG'!AH:AS,12,FALSE),"")</f>
        <v/>
      </c>
      <c r="AD90" s="95"/>
      <c r="AE90" s="96">
        <v>2</v>
      </c>
      <c r="AF90" s="97"/>
      <c r="AG90" s="98">
        <v>9.9</v>
      </c>
      <c r="AH90" s="99" t="s">
        <v>36</v>
      </c>
      <c r="AI90" s="100">
        <v>2</v>
      </c>
      <c r="AJ90" s="96">
        <v>1</v>
      </c>
      <c r="AK90" s="101">
        <v>9.9</v>
      </c>
      <c r="AL90" s="102"/>
      <c r="AM90" s="96" t="s">
        <v>36</v>
      </c>
      <c r="AN90" s="99" t="s">
        <v>36</v>
      </c>
      <c r="AO90" s="100" t="str">
        <f t="shared" si="5"/>
        <v/>
      </c>
      <c r="AP90" s="100"/>
      <c r="AQ90" s="103"/>
      <c r="AR90" s="104"/>
      <c r="BB90" s="10"/>
      <c r="BC90" s="6"/>
      <c r="BD90" s="6"/>
      <c r="BE90" s="6"/>
    </row>
    <row r="91" spans="1:57">
      <c r="A91" s="86">
        <v>104</v>
      </c>
      <c r="B91" s="87">
        <v>401806852</v>
      </c>
      <c r="C91" s="88" t="s">
        <v>158</v>
      </c>
      <c r="D91" s="89" t="str">
        <f>IFERROR(VLOOKUP(B91,'[1]1402_07_ST_STG'!U:X,4,FALSE),"")</f>
        <v>-</v>
      </c>
      <c r="E91" s="90" t="s">
        <v>124</v>
      </c>
      <c r="F91" s="91"/>
      <c r="G91" s="92"/>
      <c r="H91" s="92"/>
      <c r="I91" s="92"/>
      <c r="J91" s="92"/>
      <c r="K91" s="92"/>
      <c r="L91" s="92" t="s">
        <v>36</v>
      </c>
      <c r="M91" s="92"/>
      <c r="N91" s="92"/>
      <c r="O91" s="92"/>
      <c r="P91" s="92"/>
      <c r="Q91" s="92"/>
      <c r="R91" s="92" t="s">
        <v>37</v>
      </c>
      <c r="S91" s="92"/>
      <c r="T91" s="93"/>
      <c r="U91" s="92">
        <v>0</v>
      </c>
      <c r="V91" s="94" t="str">
        <f t="shared" si="3"/>
        <v/>
      </c>
      <c r="W91" s="92">
        <f>IFERROR(VLOOKUP(B91,'[1]1402_07_ST_STG'!D:F,3,FALSE),"")</f>
        <v>0</v>
      </c>
      <c r="X91" s="92"/>
      <c r="Y91" s="92"/>
      <c r="Z91" s="92"/>
      <c r="AA91" s="92"/>
      <c r="AB91" s="92" t="str">
        <f t="shared" si="4"/>
        <v/>
      </c>
      <c r="AC91" s="95" t="str">
        <f>IFERROR(VLOOKUP(B91,'[1]1402_07_ST_STG'!AH:AS,12,FALSE),"")</f>
        <v/>
      </c>
      <c r="AD91" s="95"/>
      <c r="AE91" s="96">
        <v>0</v>
      </c>
      <c r="AF91" s="97"/>
      <c r="AG91" s="98"/>
      <c r="AH91" s="99" t="s">
        <v>36</v>
      </c>
      <c r="AI91" s="100"/>
      <c r="AJ91" s="96" t="s">
        <v>36</v>
      </c>
      <c r="AK91" s="101" t="s">
        <v>36</v>
      </c>
      <c r="AL91" s="102"/>
      <c r="AM91" s="96" t="s">
        <v>36</v>
      </c>
      <c r="AN91" s="99" t="s">
        <v>36</v>
      </c>
      <c r="AO91" s="100" t="str">
        <f t="shared" si="5"/>
        <v/>
      </c>
      <c r="AP91" s="100"/>
      <c r="AQ91" s="103"/>
      <c r="AR91" s="104"/>
      <c r="BB91" s="10"/>
      <c r="BC91" s="6"/>
      <c r="BD91" s="6"/>
      <c r="BE91" s="11"/>
    </row>
    <row r="92" spans="1:57">
      <c r="A92" s="86">
        <v>105</v>
      </c>
      <c r="B92" s="87">
        <v>400805630</v>
      </c>
      <c r="C92" s="88" t="s">
        <v>159</v>
      </c>
      <c r="D92" s="89" t="str">
        <f>IFERROR(VLOOKUP(B92,'[1]1402_07_ST_STG'!U:X,4,FALSE),"")</f>
        <v/>
      </c>
      <c r="E92" s="90"/>
      <c r="F92" s="91"/>
      <c r="G92" s="92"/>
      <c r="H92" s="92"/>
      <c r="I92" s="92"/>
      <c r="J92" s="92"/>
      <c r="K92" s="92"/>
      <c r="L92" s="92" t="s">
        <v>47</v>
      </c>
      <c r="M92" s="92">
        <v>21</v>
      </c>
      <c r="N92" s="92"/>
      <c r="O92" s="92">
        <v>5</v>
      </c>
      <c r="P92" s="92" t="s">
        <v>60</v>
      </c>
      <c r="Q92" s="92">
        <v>19</v>
      </c>
      <c r="R92" s="92" t="s">
        <v>37</v>
      </c>
      <c r="S92" s="92"/>
      <c r="T92" s="93"/>
      <c r="U92" s="92">
        <v>28</v>
      </c>
      <c r="V92" s="94" t="str">
        <f t="shared" si="3"/>
        <v/>
      </c>
      <c r="W92" s="92">
        <f>IFERROR(VLOOKUP(B92,'[1]1402_07_ST_STG'!D:F,3,FALSE),"")</f>
        <v>0</v>
      </c>
      <c r="X92" s="92"/>
      <c r="Y92" s="92"/>
      <c r="Z92" s="92"/>
      <c r="AA92" s="92"/>
      <c r="AB92" s="92" t="str">
        <f t="shared" si="4"/>
        <v/>
      </c>
      <c r="AC92" s="95" t="str">
        <f>IFERROR(VLOOKUP(B92,'[1]1402_07_ST_STG'!AH:AS,12,FALSE),"")</f>
        <v>GG</v>
      </c>
      <c r="AD92" s="95"/>
      <c r="AE92" s="96">
        <v>0.5</v>
      </c>
      <c r="AF92" s="97"/>
      <c r="AG92" s="98"/>
      <c r="AH92" s="99" t="s">
        <v>56</v>
      </c>
      <c r="AI92" s="100">
        <v>1.2</v>
      </c>
      <c r="AJ92" s="96">
        <v>1.6</v>
      </c>
      <c r="AK92" s="101"/>
      <c r="AL92" s="102"/>
      <c r="AM92" s="96">
        <v>7</v>
      </c>
      <c r="AN92" s="99">
        <v>17.25</v>
      </c>
      <c r="AO92" s="100">
        <f t="shared" si="5"/>
        <v>6.9500000000000011</v>
      </c>
      <c r="AP92" s="100"/>
      <c r="AQ92" s="103"/>
      <c r="AR92" s="104"/>
      <c r="BB92" s="10"/>
      <c r="BC92" s="6"/>
      <c r="BD92" s="6"/>
      <c r="BE92" s="11"/>
    </row>
    <row r="93" spans="1:57">
      <c r="A93" s="86">
        <v>106</v>
      </c>
      <c r="B93" s="87">
        <v>401806844</v>
      </c>
      <c r="C93" s="88" t="s">
        <v>160</v>
      </c>
      <c r="D93" s="89" t="str">
        <f>IFERROR(VLOOKUP(B93,'[1]1402_07_ST_STG'!U:X,4,FALSE),"")</f>
        <v>-</v>
      </c>
      <c r="E93" s="90" t="s">
        <v>124</v>
      </c>
      <c r="F93" s="91"/>
      <c r="G93" s="92"/>
      <c r="H93" s="92"/>
      <c r="I93" s="92" t="s">
        <v>43</v>
      </c>
      <c r="J93" s="92">
        <v>30</v>
      </c>
      <c r="K93" s="92"/>
      <c r="L93" s="92" t="s">
        <v>36</v>
      </c>
      <c r="M93" s="92"/>
      <c r="N93" s="92"/>
      <c r="O93" s="92"/>
      <c r="P93" s="92"/>
      <c r="Q93" s="92"/>
      <c r="R93" s="92" t="s">
        <v>37</v>
      </c>
      <c r="S93" s="92"/>
      <c r="T93" s="93"/>
      <c r="U93" s="92">
        <v>0</v>
      </c>
      <c r="V93" s="94" t="str">
        <f t="shared" si="3"/>
        <v/>
      </c>
      <c r="W93" s="92">
        <f>IFERROR(VLOOKUP(B93,'[1]1402_07_ST_STG'!D:F,3,FALSE),"")</f>
        <v>0</v>
      </c>
      <c r="X93" s="92"/>
      <c r="Y93" s="92"/>
      <c r="Z93" s="92"/>
      <c r="AA93" s="92"/>
      <c r="AB93" s="92" t="str">
        <f t="shared" si="4"/>
        <v/>
      </c>
      <c r="AC93" s="95" t="str">
        <f>IFERROR(VLOOKUP(B93,'[1]1402_07_ST_STG'!AH:AS,12,FALSE),"")</f>
        <v/>
      </c>
      <c r="AD93" s="95"/>
      <c r="AE93" s="96">
        <v>1.8</v>
      </c>
      <c r="AF93" s="97"/>
      <c r="AG93" s="98"/>
      <c r="AH93" s="99" t="s">
        <v>36</v>
      </c>
      <c r="AI93" s="100">
        <v>0.5</v>
      </c>
      <c r="AJ93" s="96">
        <v>0.6</v>
      </c>
      <c r="AK93" s="101" t="s">
        <v>36</v>
      </c>
      <c r="AL93" s="102"/>
      <c r="AM93" s="96" t="s">
        <v>36</v>
      </c>
      <c r="AN93" s="99" t="s">
        <v>36</v>
      </c>
      <c r="AO93" s="100" t="str">
        <f t="shared" si="5"/>
        <v/>
      </c>
      <c r="AP93" s="100"/>
      <c r="AQ93" s="103"/>
      <c r="AR93" s="104"/>
      <c r="BB93" s="10"/>
      <c r="BC93" s="6"/>
      <c r="BD93" s="6"/>
      <c r="BE93" s="6"/>
    </row>
    <row r="94" spans="1:57">
      <c r="A94" s="86">
        <v>107</v>
      </c>
      <c r="B94" s="87">
        <v>401809814</v>
      </c>
      <c r="C94" s="88" t="s">
        <v>161</v>
      </c>
      <c r="D94" s="89" t="str">
        <f>IFERROR(VLOOKUP(B94,'[1]1402_07_ST_STG'!U:X,4,FALSE),"")</f>
        <v/>
      </c>
      <c r="E94" s="90" t="s">
        <v>124</v>
      </c>
      <c r="F94" s="91"/>
      <c r="G94" s="92">
        <v>9</v>
      </c>
      <c r="H94" s="92"/>
      <c r="I94" s="92"/>
      <c r="J94" s="92"/>
      <c r="K94" s="92"/>
      <c r="L94" s="92" t="s">
        <v>36</v>
      </c>
      <c r="M94" s="92"/>
      <c r="N94" s="92"/>
      <c r="O94" s="92"/>
      <c r="P94" s="92"/>
      <c r="Q94" s="92"/>
      <c r="R94" s="92" t="s">
        <v>37</v>
      </c>
      <c r="S94" s="92"/>
      <c r="T94" s="93"/>
      <c r="U94" s="92">
        <v>0</v>
      </c>
      <c r="V94" s="94" t="str">
        <f t="shared" si="3"/>
        <v/>
      </c>
      <c r="W94" s="92">
        <f>IFERROR(VLOOKUP(B94,'[1]1402_07_ST_STG'!D:F,3,FALSE),"")</f>
        <v>0</v>
      </c>
      <c r="X94" s="92"/>
      <c r="Y94" s="92"/>
      <c r="Z94" s="92"/>
      <c r="AA94" s="92"/>
      <c r="AB94" s="92" t="str">
        <f t="shared" si="4"/>
        <v/>
      </c>
      <c r="AC94" s="95" t="str">
        <f>IFERROR(VLOOKUP(B94,'[1]1402_07_ST_STG'!AH:AS,12,FALSE),"")</f>
        <v/>
      </c>
      <c r="AD94" s="95"/>
      <c r="AE94" s="96">
        <v>0</v>
      </c>
      <c r="AF94" s="97"/>
      <c r="AG94" s="98"/>
      <c r="AH94" s="99" t="s">
        <v>36</v>
      </c>
      <c r="AI94" s="100"/>
      <c r="AJ94" s="96" t="s">
        <v>36</v>
      </c>
      <c r="AK94" s="101" t="s">
        <v>36</v>
      </c>
      <c r="AL94" s="102"/>
      <c r="AM94" s="96" t="s">
        <v>36</v>
      </c>
      <c r="AN94" s="99" t="s">
        <v>36</v>
      </c>
      <c r="AO94" s="100" t="str">
        <f t="shared" si="5"/>
        <v/>
      </c>
      <c r="AP94" s="100"/>
      <c r="AQ94" s="103"/>
      <c r="AR94" s="104"/>
      <c r="BB94" s="10"/>
      <c r="BC94" s="6"/>
      <c r="BD94" s="6"/>
      <c r="BE94" s="11"/>
    </row>
    <row r="95" spans="1:57">
      <c r="A95" s="86">
        <v>108</v>
      </c>
      <c r="B95" s="87">
        <v>401811028</v>
      </c>
      <c r="C95" s="88" t="s">
        <v>162</v>
      </c>
      <c r="D95" s="89" t="str">
        <f>IFERROR(VLOOKUP(B95,'[1]1402_07_ST_STG'!U:X,4,FALSE),"")</f>
        <v/>
      </c>
      <c r="E95" s="90" t="s">
        <v>124</v>
      </c>
      <c r="F95" s="91"/>
      <c r="G95" s="92">
        <v>9</v>
      </c>
      <c r="H95" s="92"/>
      <c r="I95" s="92"/>
      <c r="J95" s="92"/>
      <c r="K95" s="92"/>
      <c r="L95" s="92" t="s">
        <v>36</v>
      </c>
      <c r="M95" s="92"/>
      <c r="N95" s="92"/>
      <c r="O95" s="92"/>
      <c r="P95" s="92"/>
      <c r="Q95" s="92"/>
      <c r="R95" s="92" t="s">
        <v>37</v>
      </c>
      <c r="S95" s="92"/>
      <c r="T95" s="93"/>
      <c r="U95" s="92">
        <v>0</v>
      </c>
      <c r="V95" s="94" t="str">
        <f t="shared" si="3"/>
        <v/>
      </c>
      <c r="W95" s="92">
        <f>IFERROR(VLOOKUP(B95,'[1]1402_07_ST_STG'!D:F,3,FALSE),"")</f>
        <v>0</v>
      </c>
      <c r="X95" s="92"/>
      <c r="Y95" s="92"/>
      <c r="Z95" s="92"/>
      <c r="AA95" s="92"/>
      <c r="AB95" s="92" t="str">
        <f t="shared" si="4"/>
        <v/>
      </c>
      <c r="AC95" s="95" t="str">
        <f>IFERROR(VLOOKUP(B95,'[1]1402_07_ST_STG'!AH:AS,12,FALSE),"")</f>
        <v/>
      </c>
      <c r="AD95" s="95"/>
      <c r="AE95" s="96" t="e">
        <v>#VALUE!</v>
      </c>
      <c r="AF95" s="97"/>
      <c r="AG95" s="98"/>
      <c r="AH95" s="99" t="s">
        <v>36</v>
      </c>
      <c r="AI95" s="100"/>
      <c r="AJ95" s="96" t="s">
        <v>36</v>
      </c>
      <c r="AK95" s="101" t="s">
        <v>36</v>
      </c>
      <c r="AL95" s="102"/>
      <c r="AM95" s="96" t="s">
        <v>36</v>
      </c>
      <c r="AN95" s="99" t="s">
        <v>36</v>
      </c>
      <c r="AO95" s="100" t="str">
        <f t="shared" si="5"/>
        <v/>
      </c>
      <c r="AP95" s="100"/>
      <c r="AQ95" s="103"/>
      <c r="AR95" s="104"/>
      <c r="BB95" s="10"/>
      <c r="BC95" s="6"/>
      <c r="BD95" s="6"/>
      <c r="BE95" s="6"/>
    </row>
    <row r="96" spans="1:57">
      <c r="A96" s="86">
        <v>110</v>
      </c>
      <c r="B96" s="87">
        <v>401810442</v>
      </c>
      <c r="C96" s="88" t="s">
        <v>163</v>
      </c>
      <c r="D96" s="89" t="str">
        <f>IFERROR(VLOOKUP(B96,'[1]1402_07_ST_STG'!U:X,4,FALSE),"")</f>
        <v>-</v>
      </c>
      <c r="E96" s="90" t="s">
        <v>124</v>
      </c>
      <c r="F96" s="91"/>
      <c r="G96" s="92">
        <v>9</v>
      </c>
      <c r="H96" s="92">
        <v>16</v>
      </c>
      <c r="I96" s="92">
        <v>23</v>
      </c>
      <c r="J96" s="92">
        <v>30</v>
      </c>
      <c r="K96" s="92">
        <v>7</v>
      </c>
      <c r="L96" s="126" t="s">
        <v>47</v>
      </c>
      <c r="M96" s="92">
        <v>21</v>
      </c>
      <c r="N96" s="92"/>
      <c r="O96" s="92">
        <v>5</v>
      </c>
      <c r="P96" s="92">
        <v>12</v>
      </c>
      <c r="Q96" s="92">
        <v>19</v>
      </c>
      <c r="R96" s="92" t="s">
        <v>37</v>
      </c>
      <c r="S96" s="92"/>
      <c r="T96" s="93"/>
      <c r="U96" s="92">
        <v>0</v>
      </c>
      <c r="V96" s="94" t="str">
        <f t="shared" si="3"/>
        <v/>
      </c>
      <c r="W96" s="92">
        <f>IFERROR(VLOOKUP(B96,'[1]1402_07_ST_STG'!D:F,3,FALSE),"")</f>
        <v>0</v>
      </c>
      <c r="X96" s="92"/>
      <c r="Y96" s="92"/>
      <c r="Z96" s="92"/>
      <c r="AA96" s="92"/>
      <c r="AB96" s="92" t="str">
        <f t="shared" si="4"/>
        <v/>
      </c>
      <c r="AC96" s="95" t="str">
        <f>IFERROR(VLOOKUP(B96,'[1]1402_07_ST_STG'!AH:AS,12,FALSE),"")</f>
        <v/>
      </c>
      <c r="AD96" s="95"/>
      <c r="AE96" s="96">
        <v>1.8</v>
      </c>
      <c r="AF96" s="97"/>
      <c r="AG96" s="98"/>
      <c r="AH96" s="99" t="s">
        <v>36</v>
      </c>
      <c r="AI96" s="100">
        <v>2</v>
      </c>
      <c r="AJ96" s="96" t="s">
        <v>36</v>
      </c>
      <c r="AK96" s="101" t="s">
        <v>36</v>
      </c>
      <c r="AL96" s="102"/>
      <c r="AM96" s="96" t="s">
        <v>36</v>
      </c>
      <c r="AN96" s="99" t="s">
        <v>36</v>
      </c>
      <c r="AO96" s="100" t="str">
        <f t="shared" si="5"/>
        <v/>
      </c>
      <c r="AP96" s="100"/>
      <c r="AQ96" s="103"/>
      <c r="AR96" s="104"/>
      <c r="BB96" s="10"/>
      <c r="BC96" s="6"/>
      <c r="BD96" s="6"/>
      <c r="BE96" s="6"/>
    </row>
    <row r="97" spans="1:57">
      <c r="A97" s="86">
        <v>111</v>
      </c>
      <c r="B97" s="87">
        <v>401809445</v>
      </c>
      <c r="C97" s="88" t="s">
        <v>164</v>
      </c>
      <c r="D97" s="89" t="str">
        <f>IFERROR(VLOOKUP(B97,'[1]1402_07_ST_STG'!U:X,4,FALSE),"")</f>
        <v>-</v>
      </c>
      <c r="E97" s="90" t="s">
        <v>124</v>
      </c>
      <c r="F97" s="91"/>
      <c r="G97" s="92">
        <v>9</v>
      </c>
      <c r="H97" s="92">
        <v>16</v>
      </c>
      <c r="I97" s="92">
        <v>23</v>
      </c>
      <c r="J97" s="92"/>
      <c r="K97" s="92">
        <v>7</v>
      </c>
      <c r="L97" s="92" t="s">
        <v>52</v>
      </c>
      <c r="M97" s="92">
        <v>21</v>
      </c>
      <c r="N97" s="92"/>
      <c r="O97" s="92" t="s">
        <v>75</v>
      </c>
      <c r="P97" s="92"/>
      <c r="Q97" s="92">
        <v>19</v>
      </c>
      <c r="R97" s="92" t="s">
        <v>37</v>
      </c>
      <c r="S97" s="92"/>
      <c r="T97" s="93"/>
      <c r="U97" s="92">
        <v>0</v>
      </c>
      <c r="V97" s="94" t="str">
        <f t="shared" si="3"/>
        <v/>
      </c>
      <c r="W97" s="92">
        <f>IFERROR(VLOOKUP(B97,'[1]1402_07_ST_STG'!D:F,3,FALSE),"")</f>
        <v>0</v>
      </c>
      <c r="X97" s="92"/>
      <c r="Y97" s="92"/>
      <c r="Z97" s="92"/>
      <c r="AA97" s="92"/>
      <c r="AB97" s="92" t="str">
        <f t="shared" si="4"/>
        <v/>
      </c>
      <c r="AC97" s="95" t="str">
        <f>IFERROR(VLOOKUP(B97,'[1]1402_07_ST_STG'!AH:AS,12,FALSE),"")</f>
        <v/>
      </c>
      <c r="AD97" s="95"/>
      <c r="AE97" s="96">
        <v>1.8</v>
      </c>
      <c r="AF97" s="97"/>
      <c r="AG97" s="98"/>
      <c r="AH97" s="99" t="s">
        <v>36</v>
      </c>
      <c r="AI97" s="100">
        <v>2</v>
      </c>
      <c r="AJ97" s="96">
        <v>0.6</v>
      </c>
      <c r="AK97" s="101" t="s">
        <v>36</v>
      </c>
      <c r="AL97" s="102"/>
      <c r="AM97" s="96" t="s">
        <v>36</v>
      </c>
      <c r="AN97" s="99" t="s">
        <v>36</v>
      </c>
      <c r="AO97" s="100" t="str">
        <f t="shared" si="5"/>
        <v/>
      </c>
      <c r="AP97" s="100"/>
      <c r="AQ97" s="103"/>
      <c r="AR97" s="104"/>
      <c r="BB97" s="10"/>
      <c r="BC97" s="6"/>
      <c r="BD97" s="6"/>
      <c r="BE97" s="11"/>
    </row>
    <row r="98" spans="1:57">
      <c r="A98" s="86">
        <v>112</v>
      </c>
      <c r="B98" s="87">
        <v>401810418</v>
      </c>
      <c r="C98" s="88" t="s">
        <v>165</v>
      </c>
      <c r="D98" s="89" t="str">
        <f>IFERROR(VLOOKUP(B98,'[1]1402_07_ST_STG'!U:X,4,FALSE),"")</f>
        <v/>
      </c>
      <c r="E98" s="90" t="s">
        <v>124</v>
      </c>
      <c r="F98" s="91"/>
      <c r="G98" s="92"/>
      <c r="H98" s="92">
        <v>18</v>
      </c>
      <c r="I98" s="92">
        <v>25</v>
      </c>
      <c r="J98" s="92">
        <v>2</v>
      </c>
      <c r="K98" s="92">
        <v>9</v>
      </c>
      <c r="L98" s="92" t="s">
        <v>128</v>
      </c>
      <c r="M98" s="92"/>
      <c r="N98" s="92"/>
      <c r="O98" s="92"/>
      <c r="P98" s="92"/>
      <c r="Q98" s="92">
        <v>19</v>
      </c>
      <c r="R98" s="92" t="s">
        <v>37</v>
      </c>
      <c r="S98" s="92"/>
      <c r="T98" s="93"/>
      <c r="U98" s="92">
        <v>30</v>
      </c>
      <c r="V98" s="94" t="str">
        <f t="shared" si="3"/>
        <v/>
      </c>
      <c r="W98" s="92">
        <f>IFERROR(VLOOKUP(B98,'[1]1402_07_ST_STG'!D:F,3,FALSE),"")</f>
        <v>0</v>
      </c>
      <c r="X98" s="92"/>
      <c r="Y98" s="92"/>
      <c r="Z98" s="92"/>
      <c r="AA98" s="92"/>
      <c r="AB98" s="92" t="str">
        <f t="shared" si="4"/>
        <v/>
      </c>
      <c r="AC98" s="95" t="str">
        <f>IFERROR(VLOOKUP(B98,'[1]1402_07_ST_STG'!AH:AS,12,FALSE),"")</f>
        <v>GG</v>
      </c>
      <c r="AD98" s="95"/>
      <c r="AE98" s="96">
        <v>1.8</v>
      </c>
      <c r="AF98" s="97"/>
      <c r="AG98" s="98"/>
      <c r="AH98" s="99" t="s">
        <v>56</v>
      </c>
      <c r="AI98" s="100">
        <v>2</v>
      </c>
      <c r="AJ98" s="96">
        <v>1</v>
      </c>
      <c r="AK98" s="101"/>
      <c r="AL98" s="102"/>
      <c r="AM98" s="96">
        <v>3</v>
      </c>
      <c r="AN98" s="99" t="s">
        <v>36</v>
      </c>
      <c r="AO98" s="100" t="str">
        <f t="shared" si="5"/>
        <v/>
      </c>
      <c r="AP98" s="100"/>
      <c r="AQ98" s="103"/>
      <c r="AR98" s="104"/>
      <c r="BB98" s="10"/>
      <c r="BC98" s="6"/>
      <c r="BD98" s="6"/>
      <c r="BE98" s="6"/>
    </row>
    <row r="99" spans="1:57">
      <c r="A99" s="86">
        <v>113</v>
      </c>
      <c r="B99" s="87">
        <v>401811132</v>
      </c>
      <c r="C99" s="88" t="s">
        <v>166</v>
      </c>
      <c r="D99" s="89" t="str">
        <f>IFERROR(VLOOKUP(B99,'[1]1402_07_ST_STG'!U:X,4,FALSE),"")</f>
        <v/>
      </c>
      <c r="E99" s="90" t="s">
        <v>124</v>
      </c>
      <c r="F99" s="91"/>
      <c r="G99" s="92">
        <v>9</v>
      </c>
      <c r="H99" s="92"/>
      <c r="I99" s="92"/>
      <c r="J99" s="92"/>
      <c r="K99" s="92"/>
      <c r="L99" s="92" t="s">
        <v>36</v>
      </c>
      <c r="M99" s="92"/>
      <c r="N99" s="92"/>
      <c r="O99" s="92"/>
      <c r="P99" s="92"/>
      <c r="Q99" s="92"/>
      <c r="R99" s="92" t="s">
        <v>37</v>
      </c>
      <c r="S99" s="92"/>
      <c r="T99" s="93"/>
      <c r="U99" s="92">
        <v>0</v>
      </c>
      <c r="V99" s="94" t="str">
        <f t="shared" si="3"/>
        <v/>
      </c>
      <c r="W99" s="92">
        <f>IFERROR(VLOOKUP(B99,'[1]1402_07_ST_STG'!D:F,3,FALSE),"")</f>
        <v>0</v>
      </c>
      <c r="X99" s="92"/>
      <c r="Y99" s="92"/>
      <c r="Z99" s="92"/>
      <c r="AA99" s="92"/>
      <c r="AB99" s="92" t="str">
        <f t="shared" si="4"/>
        <v/>
      </c>
      <c r="AC99" s="95" t="str">
        <f>IFERROR(VLOOKUP(B99,'[1]1402_07_ST_STG'!AH:AS,12,FALSE),"")</f>
        <v/>
      </c>
      <c r="AD99" s="95"/>
      <c r="AE99" s="96">
        <v>0</v>
      </c>
      <c r="AF99" s="97"/>
      <c r="AG99" s="98"/>
      <c r="AH99" s="99" t="s">
        <v>36</v>
      </c>
      <c r="AI99" s="100"/>
      <c r="AJ99" s="96" t="s">
        <v>36</v>
      </c>
      <c r="AK99" s="101" t="s">
        <v>36</v>
      </c>
      <c r="AL99" s="102"/>
      <c r="AM99" s="96" t="s">
        <v>36</v>
      </c>
      <c r="AN99" s="99" t="s">
        <v>36</v>
      </c>
      <c r="AO99" s="100" t="str">
        <f t="shared" si="5"/>
        <v/>
      </c>
      <c r="AP99" s="100"/>
      <c r="AQ99" s="103"/>
      <c r="AR99" s="104"/>
      <c r="BB99" s="10"/>
      <c r="BC99" s="6"/>
      <c r="BD99" s="6"/>
      <c r="BE99" s="11"/>
    </row>
    <row r="100" spans="1:57">
      <c r="A100" s="86">
        <v>114</v>
      </c>
      <c r="B100" s="87">
        <v>401810233</v>
      </c>
      <c r="C100" s="88" t="s">
        <v>167</v>
      </c>
      <c r="D100" s="89" t="str">
        <f>IFERROR(VLOOKUP(B100,'[1]1402_07_ST_STG'!U:X,4,FALSE),"")</f>
        <v>-</v>
      </c>
      <c r="E100" s="90" t="s">
        <v>124</v>
      </c>
      <c r="F100" s="91"/>
      <c r="G100" s="92">
        <v>9</v>
      </c>
      <c r="H100" s="92">
        <v>16</v>
      </c>
      <c r="I100" s="92">
        <v>23</v>
      </c>
      <c r="J100" s="92">
        <v>30</v>
      </c>
      <c r="K100" s="92">
        <v>7</v>
      </c>
      <c r="L100" s="92" t="s">
        <v>47</v>
      </c>
      <c r="M100" s="92">
        <v>21</v>
      </c>
      <c r="N100" s="92"/>
      <c r="O100" s="92">
        <v>5</v>
      </c>
      <c r="P100" s="92">
        <v>12</v>
      </c>
      <c r="Q100" s="92">
        <v>19</v>
      </c>
      <c r="R100" s="92" t="s">
        <v>37</v>
      </c>
      <c r="S100" s="92"/>
      <c r="T100" s="93"/>
      <c r="U100" s="92">
        <v>0</v>
      </c>
      <c r="V100" s="94" t="str">
        <f t="shared" si="3"/>
        <v/>
      </c>
      <c r="W100" s="92">
        <f>IFERROR(VLOOKUP(B100,'[1]1402_07_ST_STG'!D:F,3,FALSE),"")</f>
        <v>0</v>
      </c>
      <c r="X100" s="92"/>
      <c r="Y100" s="92"/>
      <c r="Z100" s="92"/>
      <c r="AA100" s="92"/>
      <c r="AB100" s="92" t="str">
        <f t="shared" si="4"/>
        <v/>
      </c>
      <c r="AC100" s="95" t="str">
        <f>IFERROR(VLOOKUP(B100,'[1]1402_07_ST_STG'!AH:AS,12,FALSE),"")</f>
        <v/>
      </c>
      <c r="AD100" s="95"/>
      <c r="AE100" s="96">
        <v>1.8</v>
      </c>
      <c r="AF100" s="97"/>
      <c r="AG100" s="98"/>
      <c r="AH100" s="99" t="s">
        <v>36</v>
      </c>
      <c r="AI100" s="100">
        <v>2</v>
      </c>
      <c r="AJ100" s="96">
        <v>2</v>
      </c>
      <c r="AK100" s="101" t="s">
        <v>36</v>
      </c>
      <c r="AL100" s="102"/>
      <c r="AM100" s="96" t="s">
        <v>36</v>
      </c>
      <c r="AN100" s="99" t="s">
        <v>36</v>
      </c>
      <c r="AO100" s="100" t="str">
        <f t="shared" si="5"/>
        <v/>
      </c>
      <c r="AP100" s="100"/>
      <c r="AQ100" s="103"/>
      <c r="AR100" s="104"/>
      <c r="BB100" s="10"/>
      <c r="BC100" s="6"/>
      <c r="BD100" s="6"/>
      <c r="BE100" s="6"/>
    </row>
    <row r="101" spans="1:57">
      <c r="A101" s="86">
        <v>115</v>
      </c>
      <c r="B101" s="87">
        <v>401808595</v>
      </c>
      <c r="C101" s="88" t="s">
        <v>168</v>
      </c>
      <c r="D101" s="89" t="str">
        <f>IFERROR(VLOOKUP(B101,'[1]1402_07_ST_STG'!U:X,4,FALSE),"")</f>
        <v/>
      </c>
      <c r="E101" s="90" t="s">
        <v>124</v>
      </c>
      <c r="F101" s="91"/>
      <c r="G101" s="92"/>
      <c r="H101" s="92"/>
      <c r="I101" s="92">
        <v>23</v>
      </c>
      <c r="J101" s="92">
        <v>30</v>
      </c>
      <c r="K101" s="92">
        <v>7</v>
      </c>
      <c r="L101" s="92" t="s">
        <v>36</v>
      </c>
      <c r="M101" s="92"/>
      <c r="N101" s="92"/>
      <c r="O101" s="92"/>
      <c r="P101" s="92"/>
      <c r="Q101" s="92"/>
      <c r="R101" s="92" t="s">
        <v>37</v>
      </c>
      <c r="S101" s="92"/>
      <c r="T101" s="93"/>
      <c r="U101" s="92">
        <v>0</v>
      </c>
      <c r="V101" s="94" t="str">
        <f t="shared" si="3"/>
        <v/>
      </c>
      <c r="W101" s="92">
        <f>IFERROR(VLOOKUP(B101,'[1]1402_07_ST_STG'!D:F,3,FALSE),"")</f>
        <v>0</v>
      </c>
      <c r="X101" s="92"/>
      <c r="Y101" s="92"/>
      <c r="Z101" s="92"/>
      <c r="AA101" s="92"/>
      <c r="AB101" s="92" t="str">
        <f t="shared" si="4"/>
        <v>ER</v>
      </c>
      <c r="AC101" s="105" t="str">
        <f>IFERROR(VLOOKUP(B101,'[1]1402_07_ST_STG'!AH:AS,12,FALSE),"")</f>
        <v>GG</v>
      </c>
      <c r="AD101" s="95"/>
      <c r="AE101" s="96">
        <v>0.4</v>
      </c>
      <c r="AF101" s="97"/>
      <c r="AG101" s="98"/>
      <c r="AH101" s="99" t="s">
        <v>36</v>
      </c>
      <c r="AI101" s="100">
        <v>0.8</v>
      </c>
      <c r="AJ101" s="96" t="s">
        <v>36</v>
      </c>
      <c r="AK101" s="101" t="s">
        <v>36</v>
      </c>
      <c r="AL101" s="102"/>
      <c r="AM101" s="96" t="s">
        <v>36</v>
      </c>
      <c r="AN101" s="99" t="s">
        <v>36</v>
      </c>
      <c r="AO101" s="100" t="str">
        <f t="shared" si="5"/>
        <v/>
      </c>
      <c r="AP101" s="100"/>
      <c r="AQ101" s="103"/>
      <c r="AR101" s="104"/>
      <c r="BB101" s="10"/>
      <c r="BC101" s="6"/>
      <c r="BD101" s="6"/>
      <c r="BE101" s="6"/>
    </row>
    <row r="102" spans="1:57">
      <c r="A102" s="86">
        <v>116</v>
      </c>
      <c r="B102" s="87">
        <v>401809742</v>
      </c>
      <c r="C102" s="88" t="s">
        <v>169</v>
      </c>
      <c r="D102" s="89" t="str">
        <f>IFERROR(VLOOKUP(B102,'[1]1402_07_ST_STG'!U:X,4,FALSE),"")</f>
        <v>-</v>
      </c>
      <c r="E102" s="90" t="s">
        <v>124</v>
      </c>
      <c r="F102" s="91"/>
      <c r="G102" s="92">
        <v>9</v>
      </c>
      <c r="H102" s="92">
        <v>16</v>
      </c>
      <c r="I102" s="92">
        <v>23</v>
      </c>
      <c r="J102" s="92">
        <v>30</v>
      </c>
      <c r="K102" s="92">
        <v>7</v>
      </c>
      <c r="L102" s="92" t="s">
        <v>52</v>
      </c>
      <c r="M102" s="92">
        <v>21</v>
      </c>
      <c r="N102" s="92"/>
      <c r="O102" s="92">
        <v>5</v>
      </c>
      <c r="P102" s="92"/>
      <c r="Q102" s="92">
        <v>19</v>
      </c>
      <c r="R102" s="92" t="s">
        <v>37</v>
      </c>
      <c r="S102" s="92"/>
      <c r="T102" s="93"/>
      <c r="U102" s="92">
        <v>0</v>
      </c>
      <c r="V102" s="94" t="str">
        <f t="shared" si="3"/>
        <v/>
      </c>
      <c r="W102" s="92">
        <f>IFERROR(VLOOKUP(B102,'[1]1402_07_ST_STG'!D:F,3,FALSE),"")</f>
        <v>0</v>
      </c>
      <c r="X102" s="92"/>
      <c r="Y102" s="92"/>
      <c r="Z102" s="92"/>
      <c r="AA102" s="92"/>
      <c r="AB102" s="92" t="str">
        <f t="shared" si="4"/>
        <v/>
      </c>
      <c r="AC102" s="95" t="str">
        <f>IFERROR(VLOOKUP(B102,'[1]1402_07_ST_STG'!AH:AS,12,FALSE),"")</f>
        <v/>
      </c>
      <c r="AD102" s="95"/>
      <c r="AE102" s="96">
        <v>2</v>
      </c>
      <c r="AF102" s="97"/>
      <c r="AG102" s="98"/>
      <c r="AH102" s="99" t="s">
        <v>36</v>
      </c>
      <c r="AI102" s="100">
        <v>2</v>
      </c>
      <c r="AJ102" s="96">
        <v>0.6</v>
      </c>
      <c r="AK102" s="101" t="s">
        <v>36</v>
      </c>
      <c r="AL102" s="102"/>
      <c r="AM102" s="96" t="s">
        <v>36</v>
      </c>
      <c r="AN102" s="99" t="s">
        <v>36</v>
      </c>
      <c r="AO102" s="100" t="str">
        <f t="shared" si="5"/>
        <v/>
      </c>
      <c r="AP102" s="100"/>
      <c r="AQ102" s="103"/>
      <c r="AR102" s="104"/>
      <c r="BB102" s="6"/>
      <c r="BC102" s="6"/>
      <c r="BD102" s="6"/>
      <c r="BE102" s="6"/>
    </row>
    <row r="103" spans="1:57">
      <c r="A103" s="86">
        <v>117</v>
      </c>
      <c r="B103" s="87">
        <v>401808538</v>
      </c>
      <c r="C103" s="88" t="s">
        <v>170</v>
      </c>
      <c r="D103" s="89" t="str">
        <f>IFERROR(VLOOKUP(B103,'[1]1402_07_ST_STG'!U:X,4,FALSE),"")</f>
        <v/>
      </c>
      <c r="E103" s="90" t="s">
        <v>124</v>
      </c>
      <c r="F103" s="91"/>
      <c r="G103" s="92">
        <v>9</v>
      </c>
      <c r="H103" s="92">
        <v>16</v>
      </c>
      <c r="I103" s="92">
        <v>23</v>
      </c>
      <c r="J103" s="92">
        <v>30</v>
      </c>
      <c r="K103" s="92">
        <v>7</v>
      </c>
      <c r="L103" s="92" t="s">
        <v>47</v>
      </c>
      <c r="M103" s="92" t="s">
        <v>53</v>
      </c>
      <c r="N103" s="92"/>
      <c r="O103" s="92">
        <v>5</v>
      </c>
      <c r="P103" s="92"/>
      <c r="Q103" s="92">
        <v>19</v>
      </c>
      <c r="R103" s="92" t="s">
        <v>37</v>
      </c>
      <c r="S103" s="92"/>
      <c r="T103" s="93"/>
      <c r="U103" s="92">
        <v>28</v>
      </c>
      <c r="V103" s="94">
        <f t="shared" si="3"/>
        <v>10</v>
      </c>
      <c r="W103" s="92">
        <f>IFERROR(VLOOKUP(B103,'[1]1402_07_ST_STG'!D:F,3,FALSE),"")</f>
        <v>0</v>
      </c>
      <c r="X103" s="92"/>
      <c r="Y103" s="92"/>
      <c r="Z103" s="92"/>
      <c r="AA103" s="92"/>
      <c r="AB103" s="92" t="str">
        <f t="shared" si="4"/>
        <v/>
      </c>
      <c r="AC103" s="95" t="str">
        <f>IFERROR(VLOOKUP(B103,'[1]1402_07_ST_STG'!AH:AS,12,FALSE),"")</f>
        <v>GG</v>
      </c>
      <c r="AD103" s="95"/>
      <c r="AE103" s="96">
        <v>2</v>
      </c>
      <c r="AF103" s="97"/>
      <c r="AG103" s="98">
        <v>10</v>
      </c>
      <c r="AH103" s="99" t="s">
        <v>56</v>
      </c>
      <c r="AI103" s="100">
        <v>2</v>
      </c>
      <c r="AJ103" s="96">
        <v>1.6</v>
      </c>
      <c r="AK103" s="101">
        <v>10</v>
      </c>
      <c r="AL103" s="102"/>
      <c r="AM103" s="96">
        <v>17</v>
      </c>
      <c r="AN103" s="99">
        <v>19.5</v>
      </c>
      <c r="AO103" s="100">
        <f t="shared" si="5"/>
        <v>19.200000000000003</v>
      </c>
      <c r="AP103" s="100"/>
      <c r="AQ103" s="103"/>
      <c r="AR103" s="104"/>
      <c r="BB103" s="10"/>
      <c r="BC103" s="6"/>
      <c r="BD103" s="6"/>
      <c r="BE103" s="6"/>
    </row>
    <row r="104" spans="1:57">
      <c r="A104" s="86">
        <v>118</v>
      </c>
      <c r="B104" s="87">
        <v>401806635</v>
      </c>
      <c r="C104" s="88" t="s">
        <v>171</v>
      </c>
      <c r="D104" s="89" t="str">
        <f>IFERROR(VLOOKUP(B104,'[1]1402_07_ST_STG'!U:X,4,FALSE),"")</f>
        <v/>
      </c>
      <c r="E104" s="90" t="s">
        <v>124</v>
      </c>
      <c r="F104" s="91"/>
      <c r="G104" s="92">
        <v>9</v>
      </c>
      <c r="H104" s="92">
        <v>16</v>
      </c>
      <c r="I104" s="92">
        <v>23</v>
      </c>
      <c r="J104" s="92">
        <v>30</v>
      </c>
      <c r="K104" s="92">
        <v>7</v>
      </c>
      <c r="L104" s="92" t="s">
        <v>47</v>
      </c>
      <c r="M104" s="92" t="s">
        <v>53</v>
      </c>
      <c r="N104" s="92"/>
      <c r="O104" s="92">
        <v>5</v>
      </c>
      <c r="P104" s="92"/>
      <c r="Q104" s="92">
        <v>19</v>
      </c>
      <c r="R104" s="92" t="s">
        <v>37</v>
      </c>
      <c r="S104" s="92" t="s">
        <v>172</v>
      </c>
      <c r="T104" s="93"/>
      <c r="U104" s="92">
        <v>28</v>
      </c>
      <c r="V104" s="94">
        <f t="shared" si="3"/>
        <v>10</v>
      </c>
      <c r="W104" s="92">
        <f>IFERROR(VLOOKUP(B104,'[1]1402_07_ST_STG'!D:F,3,FALSE),"")</f>
        <v>0</v>
      </c>
      <c r="X104" s="92"/>
      <c r="Y104" s="92"/>
      <c r="Z104" s="92"/>
      <c r="AA104" s="92"/>
      <c r="AB104" s="92" t="str">
        <f t="shared" si="4"/>
        <v/>
      </c>
      <c r="AC104" s="95" t="str">
        <f>IFERROR(VLOOKUP(B104,'[1]1402_07_ST_STG'!AH:AS,12,FALSE),"")</f>
        <v>GG</v>
      </c>
      <c r="AD104" s="95"/>
      <c r="AE104" s="96">
        <v>2</v>
      </c>
      <c r="AF104" s="97"/>
      <c r="AG104" s="98">
        <v>10</v>
      </c>
      <c r="AH104" s="99" t="s">
        <v>56</v>
      </c>
      <c r="AI104" s="100">
        <v>2</v>
      </c>
      <c r="AJ104" s="96">
        <v>2</v>
      </c>
      <c r="AK104" s="101">
        <v>10</v>
      </c>
      <c r="AL104" s="102"/>
      <c r="AM104" s="96">
        <v>19.75</v>
      </c>
      <c r="AN104" s="99">
        <v>19.75</v>
      </c>
      <c r="AO104" s="100">
        <f t="shared" si="5"/>
        <v>19.925000000000001</v>
      </c>
      <c r="AP104" s="100"/>
      <c r="AQ104" s="103"/>
      <c r="AR104" s="104"/>
      <c r="BB104" s="10"/>
      <c r="BC104" s="6"/>
      <c r="BD104" s="6"/>
      <c r="BE104" s="6"/>
    </row>
    <row r="105" spans="1:57">
      <c r="A105" s="86">
        <v>119</v>
      </c>
      <c r="B105" s="87">
        <v>401810506</v>
      </c>
      <c r="C105" s="88" t="s">
        <v>173</v>
      </c>
      <c r="D105" s="89" t="str">
        <f>IFERROR(VLOOKUP(B105,'[1]1402_07_ST_STG'!U:X,4,FALSE),"")</f>
        <v>-</v>
      </c>
      <c r="E105" s="90" t="s">
        <v>124</v>
      </c>
      <c r="F105" s="91"/>
      <c r="G105" s="92"/>
      <c r="H105" s="92"/>
      <c r="I105" s="92">
        <v>23</v>
      </c>
      <c r="J105" s="92">
        <v>30</v>
      </c>
      <c r="K105" s="92">
        <v>7</v>
      </c>
      <c r="L105" s="92" t="s">
        <v>47</v>
      </c>
      <c r="M105" s="92">
        <v>21</v>
      </c>
      <c r="N105" s="92"/>
      <c r="O105" s="92"/>
      <c r="P105" s="92"/>
      <c r="Q105" s="92">
        <v>19</v>
      </c>
      <c r="R105" s="92" t="s">
        <v>37</v>
      </c>
      <c r="S105" s="92"/>
      <c r="T105" s="93"/>
      <c r="U105" s="92">
        <v>0</v>
      </c>
      <c r="V105" s="94">
        <f t="shared" si="3"/>
        <v>9.9</v>
      </c>
      <c r="W105" s="92">
        <f>IFERROR(VLOOKUP(B105,'[1]1402_07_ST_STG'!D:F,3,FALSE),"")</f>
        <v>0</v>
      </c>
      <c r="X105" s="92"/>
      <c r="Y105" s="92"/>
      <c r="Z105" s="92"/>
      <c r="AA105" s="92"/>
      <c r="AB105" s="92" t="str">
        <f t="shared" si="4"/>
        <v/>
      </c>
      <c r="AC105" s="95" t="str">
        <f>IFERROR(VLOOKUP(B105,'[1]1402_07_ST_STG'!AH:AS,12,FALSE),"")</f>
        <v/>
      </c>
      <c r="AD105" s="95"/>
      <c r="AE105" s="96">
        <v>2</v>
      </c>
      <c r="AF105" s="97"/>
      <c r="AG105" s="98">
        <v>9.9</v>
      </c>
      <c r="AH105" s="99" t="s">
        <v>36</v>
      </c>
      <c r="AI105" s="100">
        <v>1.5</v>
      </c>
      <c r="AJ105" s="96">
        <v>2</v>
      </c>
      <c r="AK105" s="101">
        <v>9.9</v>
      </c>
      <c r="AL105" s="102"/>
      <c r="AM105" s="96" t="s">
        <v>36</v>
      </c>
      <c r="AN105" s="99" t="s">
        <v>36</v>
      </c>
      <c r="AO105" s="100" t="str">
        <f t="shared" si="5"/>
        <v/>
      </c>
      <c r="AP105" s="100"/>
      <c r="AQ105" s="103"/>
      <c r="AR105" s="104"/>
      <c r="BB105" s="10"/>
      <c r="BC105" s="6"/>
      <c r="BD105" s="6"/>
      <c r="BE105" s="11"/>
    </row>
    <row r="106" spans="1:57">
      <c r="A106" s="86">
        <v>120</v>
      </c>
      <c r="B106" s="87">
        <v>401806627</v>
      </c>
      <c r="C106" s="88" t="s">
        <v>174</v>
      </c>
      <c r="D106" s="89" t="str">
        <f>IFERROR(VLOOKUP(B106,'[1]1402_07_ST_STG'!U:X,4,FALSE),"")</f>
        <v/>
      </c>
      <c r="E106" s="90" t="s">
        <v>124</v>
      </c>
      <c r="F106" s="91"/>
      <c r="G106" s="92">
        <v>9</v>
      </c>
      <c r="H106" s="92">
        <v>16</v>
      </c>
      <c r="I106" s="92">
        <v>23</v>
      </c>
      <c r="J106" s="92">
        <v>30</v>
      </c>
      <c r="K106" s="92">
        <v>7</v>
      </c>
      <c r="L106" s="92" t="s">
        <v>52</v>
      </c>
      <c r="M106" s="92" t="s">
        <v>53</v>
      </c>
      <c r="N106" s="92"/>
      <c r="O106" s="92">
        <v>5</v>
      </c>
      <c r="P106" s="92"/>
      <c r="Q106" s="92">
        <v>19</v>
      </c>
      <c r="R106" s="92" t="s">
        <v>37</v>
      </c>
      <c r="S106" s="92"/>
      <c r="T106" s="93"/>
      <c r="U106" s="92">
        <v>28</v>
      </c>
      <c r="V106" s="94">
        <f t="shared" si="3"/>
        <v>9.9</v>
      </c>
      <c r="W106" s="92">
        <f>IFERROR(VLOOKUP(B106,'[1]1402_07_ST_STG'!D:F,3,FALSE),"")</f>
        <v>0</v>
      </c>
      <c r="X106" s="92"/>
      <c r="Y106" s="92"/>
      <c r="Z106" s="92"/>
      <c r="AA106" s="92"/>
      <c r="AB106" s="92" t="str">
        <f t="shared" si="4"/>
        <v/>
      </c>
      <c r="AC106" s="95" t="str">
        <f>IFERROR(VLOOKUP(B106,'[1]1402_07_ST_STG'!AH:AS,12,FALSE),"")</f>
        <v>GG</v>
      </c>
      <c r="AD106" s="95"/>
      <c r="AE106" s="96">
        <v>2</v>
      </c>
      <c r="AF106" s="97"/>
      <c r="AG106" s="98">
        <v>9.9</v>
      </c>
      <c r="AH106" s="99" t="s">
        <v>56</v>
      </c>
      <c r="AI106" s="100">
        <v>2</v>
      </c>
      <c r="AJ106" s="96">
        <v>2</v>
      </c>
      <c r="AK106" s="101">
        <v>9.9</v>
      </c>
      <c r="AL106" s="102"/>
      <c r="AM106" s="96">
        <v>20</v>
      </c>
      <c r="AN106" s="99">
        <v>18.5</v>
      </c>
      <c r="AO106" s="100">
        <f t="shared" si="5"/>
        <v>19.600000000000001</v>
      </c>
      <c r="AP106" s="100"/>
      <c r="AQ106" s="103"/>
      <c r="AR106" s="104"/>
      <c r="BB106" s="10"/>
      <c r="BC106" s="6"/>
      <c r="BD106" s="6"/>
      <c r="BE106" s="11"/>
    </row>
    <row r="107" spans="1:57">
      <c r="A107" s="86">
        <v>121</v>
      </c>
      <c r="B107" s="87">
        <v>401806506</v>
      </c>
      <c r="C107" s="88" t="s">
        <v>175</v>
      </c>
      <c r="D107" s="89" t="str">
        <f>IFERROR(VLOOKUP(B107,'[1]1402_07_ST_STG'!U:X,4,FALSE),"")</f>
        <v>-</v>
      </c>
      <c r="E107" s="90" t="s">
        <v>124</v>
      </c>
      <c r="F107" s="91"/>
      <c r="G107" s="92">
        <v>9</v>
      </c>
      <c r="H107" s="92">
        <v>16</v>
      </c>
      <c r="I107" s="92">
        <v>23</v>
      </c>
      <c r="J107" s="92">
        <v>30</v>
      </c>
      <c r="K107" s="92">
        <v>7</v>
      </c>
      <c r="L107" s="92" t="s">
        <v>47</v>
      </c>
      <c r="M107" s="92"/>
      <c r="N107" s="92"/>
      <c r="O107" s="92">
        <v>5</v>
      </c>
      <c r="P107" s="92"/>
      <c r="Q107" s="92">
        <v>19</v>
      </c>
      <c r="R107" s="92" t="s">
        <v>37</v>
      </c>
      <c r="S107" s="92"/>
      <c r="T107" s="93"/>
      <c r="U107" s="92">
        <v>0</v>
      </c>
      <c r="V107" s="94">
        <f t="shared" si="3"/>
        <v>10</v>
      </c>
      <c r="W107" s="92">
        <f>IFERROR(VLOOKUP(B107,'[1]1402_07_ST_STG'!D:F,3,FALSE),"")</f>
        <v>0</v>
      </c>
      <c r="X107" s="92"/>
      <c r="Y107" s="92"/>
      <c r="Z107" s="92"/>
      <c r="AA107" s="92"/>
      <c r="AB107" s="92" t="str">
        <f t="shared" si="4"/>
        <v/>
      </c>
      <c r="AC107" s="95" t="str">
        <f>IFERROR(VLOOKUP(B107,'[1]1402_07_ST_STG'!AH:AS,12,FALSE),"")</f>
        <v/>
      </c>
      <c r="AD107" s="95"/>
      <c r="AE107" s="96">
        <v>2</v>
      </c>
      <c r="AF107" s="97"/>
      <c r="AG107" s="98">
        <v>10</v>
      </c>
      <c r="AH107" s="99" t="s">
        <v>36</v>
      </c>
      <c r="AI107" s="100">
        <v>2</v>
      </c>
      <c r="AJ107" s="96">
        <v>2</v>
      </c>
      <c r="AK107" s="101">
        <v>10</v>
      </c>
      <c r="AL107" s="102"/>
      <c r="AM107" s="96" t="s">
        <v>36</v>
      </c>
      <c r="AN107" s="99" t="s">
        <v>36</v>
      </c>
      <c r="AO107" s="100" t="str">
        <f t="shared" si="5"/>
        <v/>
      </c>
      <c r="AP107" s="100"/>
      <c r="AQ107" s="103"/>
      <c r="AR107" s="104"/>
      <c r="BB107" s="10"/>
      <c r="BC107" s="6"/>
      <c r="BD107" s="6"/>
      <c r="BE107" s="6"/>
    </row>
    <row r="108" spans="1:57">
      <c r="A108" s="86">
        <v>122</v>
      </c>
      <c r="B108" s="87"/>
      <c r="C108" s="88"/>
      <c r="D108" s="89" t="str">
        <f>IFERROR(VLOOKUP(B108,'[1]1402_07_ST_STG'!U:X,4,FALSE),"")</f>
        <v/>
      </c>
      <c r="E108" s="90"/>
      <c r="F108" s="91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3"/>
      <c r="U108" s="92"/>
      <c r="V108" s="94" t="e">
        <f t="shared" si="3"/>
        <v>#VALUE!</v>
      </c>
      <c r="W108" s="92" t="str">
        <f>IFERROR(VLOOKUP(B108,'[1]1402_07_ST_STG'!D:F,3,FALSE),"")</f>
        <v/>
      </c>
      <c r="X108" s="92"/>
      <c r="Y108" s="92"/>
      <c r="Z108" s="92"/>
      <c r="AA108" s="92"/>
      <c r="AB108" s="92" t="str">
        <f t="shared" si="4"/>
        <v/>
      </c>
      <c r="AC108" s="95" t="str">
        <f>IFERROR(VLOOKUP(B108,'[1]1402_07_ST_STG'!AH:AS,12,FALSE),"")</f>
        <v/>
      </c>
      <c r="AD108" s="95"/>
      <c r="AE108" s="96">
        <v>0</v>
      </c>
      <c r="AF108" s="97"/>
      <c r="AG108" s="98"/>
      <c r="AH108" s="99" t="s">
        <v>36</v>
      </c>
      <c r="AI108" s="100"/>
      <c r="AJ108" s="96" t="s">
        <v>36</v>
      </c>
      <c r="AK108" s="101" t="s">
        <v>36</v>
      </c>
      <c r="AL108" s="102"/>
      <c r="AM108" s="96">
        <v>0</v>
      </c>
      <c r="AN108" s="99" t="e">
        <v>#N/A</v>
      </c>
      <c r="AO108" s="100" t="str">
        <f t="shared" si="5"/>
        <v/>
      </c>
      <c r="AP108" s="100"/>
      <c r="AQ108" s="103"/>
      <c r="AR108" s="104"/>
      <c r="BB108" s="10"/>
      <c r="BC108" s="6"/>
      <c r="BD108" s="6"/>
      <c r="BE108" s="6"/>
    </row>
    <row r="109" spans="1:57">
      <c r="A109" s="86">
        <v>123</v>
      </c>
      <c r="B109" s="87"/>
      <c r="C109" s="88"/>
      <c r="D109" s="89" t="str">
        <f>IFERROR(VLOOKUP(B109,'[1]1402_07_ST_STG'!U:X,4,FALSE),"")</f>
        <v/>
      </c>
      <c r="E109" s="90"/>
      <c r="F109" s="91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3"/>
      <c r="U109" s="92"/>
      <c r="V109" s="94" t="e">
        <f t="shared" si="3"/>
        <v>#VALUE!</v>
      </c>
      <c r="W109" s="92" t="str">
        <f>IFERROR(VLOOKUP(B109,'[1]1402_07_ST_STG'!D:F,3,FALSE),"")</f>
        <v/>
      </c>
      <c r="X109" s="92"/>
      <c r="Y109" s="92"/>
      <c r="Z109" s="92"/>
      <c r="AA109" s="92"/>
      <c r="AB109" s="92" t="str">
        <f t="shared" si="4"/>
        <v/>
      </c>
      <c r="AC109" s="95" t="str">
        <f>IFERROR(VLOOKUP(B109,'[1]1402_07_ST_STG'!AH:AS,12,FALSE),"")</f>
        <v/>
      </c>
      <c r="AD109" s="95"/>
      <c r="AE109" s="96">
        <v>0</v>
      </c>
      <c r="AF109" s="97"/>
      <c r="AG109" s="98"/>
      <c r="AH109" s="99" t="s">
        <v>36</v>
      </c>
      <c r="AI109" s="100"/>
      <c r="AJ109" s="96" t="s">
        <v>36</v>
      </c>
      <c r="AK109" s="101" t="s">
        <v>36</v>
      </c>
      <c r="AL109" s="102"/>
      <c r="AM109" s="96">
        <v>0</v>
      </c>
      <c r="AN109" s="99" t="e">
        <v>#N/A</v>
      </c>
      <c r="AO109" s="100" t="str">
        <f t="shared" si="5"/>
        <v/>
      </c>
      <c r="AP109" s="100"/>
      <c r="AQ109" s="103"/>
      <c r="AR109" s="104"/>
      <c r="BB109" s="10"/>
      <c r="BC109" s="6"/>
      <c r="BD109" s="6"/>
      <c r="BE109" s="6"/>
    </row>
    <row r="110" spans="1:57">
      <c r="A110" s="86">
        <v>124</v>
      </c>
      <c r="B110" s="87">
        <v>400809532</v>
      </c>
      <c r="C110" s="88" t="s">
        <v>176</v>
      </c>
      <c r="D110" s="89" t="str">
        <f>IFERROR(VLOOKUP(B110,'[1]1402_07_ST_STG'!U:X,4,FALSE),"")</f>
        <v/>
      </c>
      <c r="E110" s="90" t="s">
        <v>177</v>
      </c>
      <c r="F110" s="91"/>
      <c r="G110" s="92"/>
      <c r="H110" s="92">
        <v>18</v>
      </c>
      <c r="I110" s="92">
        <v>25</v>
      </c>
      <c r="J110" s="92">
        <v>2</v>
      </c>
      <c r="K110" s="92">
        <v>9</v>
      </c>
      <c r="L110" s="92" t="s">
        <v>128</v>
      </c>
      <c r="M110" s="92"/>
      <c r="N110" s="92"/>
      <c r="O110" s="92">
        <v>7</v>
      </c>
      <c r="P110" s="92">
        <v>14</v>
      </c>
      <c r="Q110" s="92">
        <v>21</v>
      </c>
      <c r="R110" s="92" t="s">
        <v>76</v>
      </c>
      <c r="S110" s="92"/>
      <c r="T110" s="93"/>
      <c r="U110" s="92">
        <v>30</v>
      </c>
      <c r="V110" s="94">
        <f t="shared" si="3"/>
        <v>10</v>
      </c>
      <c r="W110" s="92">
        <f>IFERROR(VLOOKUP(B110,'[1]1402_07_ST_STG'!D:F,3,FALSE),"")</f>
        <v>0</v>
      </c>
      <c r="X110" s="92"/>
      <c r="Y110" s="92"/>
      <c r="Z110" s="92"/>
      <c r="AA110" s="92"/>
      <c r="AB110" s="92" t="str">
        <f t="shared" si="4"/>
        <v/>
      </c>
      <c r="AC110" s="95" t="str">
        <f>IFERROR(VLOOKUP(B110,'[1]1402_07_ST_STG'!AH:AS,12,FALSE),"")</f>
        <v>GG</v>
      </c>
      <c r="AD110" s="95"/>
      <c r="AE110" s="96">
        <v>2</v>
      </c>
      <c r="AF110" s="97"/>
      <c r="AG110" s="98">
        <v>10</v>
      </c>
      <c r="AH110" s="99" t="s">
        <v>56</v>
      </c>
      <c r="AI110" s="100">
        <v>2</v>
      </c>
      <c r="AJ110" s="96">
        <v>2</v>
      </c>
      <c r="AK110" s="101">
        <v>10</v>
      </c>
      <c r="AL110" s="102"/>
      <c r="AM110" s="96">
        <v>20</v>
      </c>
      <c r="AN110" s="99">
        <v>20</v>
      </c>
      <c r="AO110" s="100">
        <f t="shared" si="5"/>
        <v>20</v>
      </c>
      <c r="AP110" s="100"/>
      <c r="AQ110" s="103"/>
      <c r="AR110" s="104"/>
      <c r="BB110" s="10"/>
      <c r="BC110" s="6"/>
      <c r="BD110" s="6"/>
      <c r="BE110" s="6"/>
    </row>
    <row r="111" spans="1:57">
      <c r="A111" s="86">
        <v>126</v>
      </c>
      <c r="B111" s="87">
        <v>99821104</v>
      </c>
      <c r="C111" s="88" t="s">
        <v>178</v>
      </c>
      <c r="D111" s="89" t="str">
        <f>IFERROR(VLOOKUP(B111,'[1]1402_07_ST_STG'!U:X,4,FALSE),"")</f>
        <v/>
      </c>
      <c r="E111" s="90" t="s">
        <v>177</v>
      </c>
      <c r="F111" s="91"/>
      <c r="G111" s="92"/>
      <c r="H111" s="92">
        <v>18</v>
      </c>
      <c r="I111" s="92">
        <v>25</v>
      </c>
      <c r="J111" s="92">
        <v>2</v>
      </c>
      <c r="K111" s="92"/>
      <c r="L111" s="92" t="s">
        <v>128</v>
      </c>
      <c r="M111" s="92"/>
      <c r="N111" s="92"/>
      <c r="O111" s="92" t="s">
        <v>179</v>
      </c>
      <c r="P111" s="92">
        <v>14</v>
      </c>
      <c r="Q111" s="92">
        <v>21</v>
      </c>
      <c r="R111" s="92" t="s">
        <v>76</v>
      </c>
      <c r="S111" s="92"/>
      <c r="T111" s="93"/>
      <c r="U111" s="92">
        <v>30</v>
      </c>
      <c r="V111" s="94">
        <f t="shared" si="3"/>
        <v>9.9</v>
      </c>
      <c r="W111" s="92">
        <f>IFERROR(VLOOKUP(B111,'[1]1402_07_ST_STG'!D:F,3,FALSE),"")</f>
        <v>0</v>
      </c>
      <c r="X111" s="92"/>
      <c r="Y111" s="92"/>
      <c r="Z111" s="92"/>
      <c r="AA111" s="92"/>
      <c r="AB111" s="92" t="str">
        <f t="shared" si="4"/>
        <v/>
      </c>
      <c r="AC111" s="95" t="str">
        <f>IFERROR(VLOOKUP(B111,'[1]1402_07_ST_STG'!AH:AS,12,FALSE),"")</f>
        <v>GG</v>
      </c>
      <c r="AD111" s="95"/>
      <c r="AE111" s="96">
        <v>2</v>
      </c>
      <c r="AF111" s="97"/>
      <c r="AG111" s="98">
        <v>9.9</v>
      </c>
      <c r="AH111" s="99" t="s">
        <v>56</v>
      </c>
      <c r="AI111" s="100">
        <v>1.9</v>
      </c>
      <c r="AJ111" s="96">
        <v>2</v>
      </c>
      <c r="AK111" s="101">
        <v>9.9</v>
      </c>
      <c r="AL111" s="102"/>
      <c r="AM111" s="96">
        <v>15</v>
      </c>
      <c r="AN111" s="99">
        <v>15</v>
      </c>
      <c r="AO111" s="100">
        <f t="shared" si="5"/>
        <v>18.3</v>
      </c>
      <c r="AP111" s="100"/>
      <c r="AQ111" s="103"/>
      <c r="AR111" s="104"/>
      <c r="BB111" s="10"/>
      <c r="BC111" s="6"/>
      <c r="BD111" s="6"/>
      <c r="BE111" s="11"/>
    </row>
    <row r="112" spans="1:57">
      <c r="A112" s="86">
        <v>127</v>
      </c>
      <c r="B112" s="87">
        <v>99820510</v>
      </c>
      <c r="C112" s="88" t="s">
        <v>180</v>
      </c>
      <c r="D112" s="89" t="str">
        <f>IFERROR(VLOOKUP(B112,'[1]1402_07_ST_STG'!U:X,4,FALSE),"")</f>
        <v/>
      </c>
      <c r="E112" s="90"/>
      <c r="F112" s="91"/>
      <c r="G112" s="92"/>
      <c r="H112" s="92">
        <v>18</v>
      </c>
      <c r="I112" s="92">
        <v>25</v>
      </c>
      <c r="J112" s="92"/>
      <c r="K112" s="92">
        <v>9</v>
      </c>
      <c r="L112" s="92" t="s">
        <v>181</v>
      </c>
      <c r="M112" s="92"/>
      <c r="N112" s="92"/>
      <c r="O112" s="92">
        <v>7</v>
      </c>
      <c r="P112" s="92" t="s">
        <v>47</v>
      </c>
      <c r="Q112" s="92"/>
      <c r="R112" s="92" t="s">
        <v>76</v>
      </c>
      <c r="S112" s="92"/>
      <c r="T112" s="93"/>
      <c r="U112" s="92" t="s">
        <v>76</v>
      </c>
      <c r="V112" s="94">
        <f t="shared" si="3"/>
        <v>10</v>
      </c>
      <c r="W112" s="92">
        <f>IFERROR(VLOOKUP(B112,'[1]1402_07_ST_STG'!D:F,3,FALSE),"")</f>
        <v>0</v>
      </c>
      <c r="X112" s="92"/>
      <c r="Y112" s="92"/>
      <c r="Z112" s="92"/>
      <c r="AA112" s="92"/>
      <c r="AB112" s="92" t="str">
        <f t="shared" si="4"/>
        <v>ER</v>
      </c>
      <c r="AC112" s="125" t="str">
        <f>IFERROR(VLOOKUP(B112,'[1]1402_07_ST_STG'!AH:AS,12,FALSE),"")</f>
        <v>GG</v>
      </c>
      <c r="AD112" s="95"/>
      <c r="AE112" s="96">
        <v>2</v>
      </c>
      <c r="AF112" s="97"/>
      <c r="AG112" s="98">
        <v>10</v>
      </c>
      <c r="AH112" s="99" t="s">
        <v>36</v>
      </c>
      <c r="AI112" s="100">
        <v>2</v>
      </c>
      <c r="AJ112" s="96">
        <v>2</v>
      </c>
      <c r="AK112" s="101">
        <v>10</v>
      </c>
      <c r="AL112" s="102"/>
      <c r="AM112" s="96">
        <v>0</v>
      </c>
      <c r="AN112" s="99">
        <v>20</v>
      </c>
      <c r="AO112" s="100">
        <f t="shared" si="5"/>
        <v>18</v>
      </c>
      <c r="AP112" s="100"/>
      <c r="AQ112" s="103"/>
      <c r="AR112" s="104"/>
      <c r="BB112" s="10"/>
      <c r="BC112" s="6"/>
      <c r="BD112" s="6"/>
      <c r="BE112" s="6"/>
    </row>
    <row r="113" spans="1:57">
      <c r="A113" s="86">
        <v>128</v>
      </c>
      <c r="B113" s="87">
        <v>99820816</v>
      </c>
      <c r="C113" s="88" t="s">
        <v>182</v>
      </c>
      <c r="D113" s="89" t="str">
        <f>IFERROR(VLOOKUP(B113,'[1]1402_07_ST_STG'!U:X,4,FALSE),"")</f>
        <v/>
      </c>
      <c r="E113" s="90" t="s">
        <v>177</v>
      </c>
      <c r="F113" s="91"/>
      <c r="G113" s="92"/>
      <c r="H113" s="92">
        <v>18</v>
      </c>
      <c r="I113" s="92">
        <v>25</v>
      </c>
      <c r="J113" s="92">
        <v>2</v>
      </c>
      <c r="K113" s="92">
        <v>9</v>
      </c>
      <c r="L113" s="92" t="s">
        <v>128</v>
      </c>
      <c r="M113" s="92"/>
      <c r="N113" s="92"/>
      <c r="O113" s="92"/>
      <c r="P113" s="92">
        <v>14</v>
      </c>
      <c r="Q113" s="92">
        <v>21</v>
      </c>
      <c r="R113" s="92" t="s">
        <v>76</v>
      </c>
      <c r="S113" s="92"/>
      <c r="T113" s="93"/>
      <c r="U113" s="92">
        <v>30</v>
      </c>
      <c r="V113" s="94">
        <f t="shared" si="3"/>
        <v>9.8000000000000007</v>
      </c>
      <c r="W113" s="92">
        <f>IFERROR(VLOOKUP(B113,'[1]1402_07_ST_STG'!D:F,3,FALSE),"")</f>
        <v>0</v>
      </c>
      <c r="X113" s="92"/>
      <c r="Y113" s="92"/>
      <c r="Z113" s="92"/>
      <c r="AA113" s="92"/>
      <c r="AB113" s="92" t="str">
        <f t="shared" si="4"/>
        <v/>
      </c>
      <c r="AC113" s="95" t="str">
        <f>IFERROR(VLOOKUP(B113,'[1]1402_07_ST_STG'!AH:AS,12,FALSE),"")</f>
        <v>GG</v>
      </c>
      <c r="AD113" s="95"/>
      <c r="AE113" s="96">
        <v>2</v>
      </c>
      <c r="AF113" s="97"/>
      <c r="AG113" s="98">
        <v>9.8000000000000007</v>
      </c>
      <c r="AH113" s="99" t="s">
        <v>56</v>
      </c>
      <c r="AI113" s="100">
        <v>2</v>
      </c>
      <c r="AJ113" s="96">
        <v>2</v>
      </c>
      <c r="AK113" s="101">
        <v>9.8000000000000007</v>
      </c>
      <c r="AL113" s="102"/>
      <c r="AM113" s="96">
        <v>13.5</v>
      </c>
      <c r="AN113" s="99">
        <v>12</v>
      </c>
      <c r="AO113" s="100">
        <f t="shared" si="5"/>
        <v>17.55</v>
      </c>
      <c r="AP113" s="100"/>
      <c r="AQ113" s="103"/>
      <c r="AR113" s="104"/>
      <c r="BB113" s="10"/>
      <c r="BC113" s="6"/>
      <c r="BD113" s="6"/>
      <c r="BE113" s="11"/>
    </row>
    <row r="114" spans="1:57">
      <c r="A114" s="86">
        <v>129</v>
      </c>
      <c r="B114" s="87">
        <v>400806892</v>
      </c>
      <c r="C114" s="88" t="s">
        <v>183</v>
      </c>
      <c r="D114" s="89" t="str">
        <f>IFERROR(VLOOKUP(B114,'[1]1402_07_ST_STG'!U:X,4,FALSE),"")</f>
        <v/>
      </c>
      <c r="E114" s="90" t="s">
        <v>177</v>
      </c>
      <c r="F114" s="91"/>
      <c r="G114" s="92"/>
      <c r="H114" s="92"/>
      <c r="I114" s="92"/>
      <c r="J114" s="92"/>
      <c r="K114" s="92"/>
      <c r="L114" s="92" t="s">
        <v>36</v>
      </c>
      <c r="M114" s="92"/>
      <c r="N114" s="92"/>
      <c r="O114" s="92"/>
      <c r="P114" s="92"/>
      <c r="Q114" s="92"/>
      <c r="R114" s="92"/>
      <c r="S114" s="92"/>
      <c r="T114" s="93"/>
      <c r="U114" s="92">
        <v>0</v>
      </c>
      <c r="V114" s="94" t="str">
        <f t="shared" si="3"/>
        <v/>
      </c>
      <c r="W114" s="92">
        <f>IFERROR(VLOOKUP(B114,'[1]1402_07_ST_STG'!D:F,3,FALSE),"")</f>
        <v>0</v>
      </c>
      <c r="X114" s="92"/>
      <c r="Y114" s="92"/>
      <c r="Z114" s="92"/>
      <c r="AA114" s="92"/>
      <c r="AB114" s="92" t="str">
        <f t="shared" si="4"/>
        <v/>
      </c>
      <c r="AC114" s="95" t="str">
        <f>IFERROR(VLOOKUP(B114,'[1]1402_07_ST_STG'!AH:AS,12,FALSE),"")</f>
        <v/>
      </c>
      <c r="AD114" s="95"/>
      <c r="AE114" s="96">
        <v>0</v>
      </c>
      <c r="AF114" s="97"/>
      <c r="AG114" s="98"/>
      <c r="AH114" s="99" t="s">
        <v>36</v>
      </c>
      <c r="AI114" s="100"/>
      <c r="AJ114" s="96" t="s">
        <v>36</v>
      </c>
      <c r="AK114" s="101" t="s">
        <v>36</v>
      </c>
      <c r="AL114" s="102"/>
      <c r="AM114" s="96" t="s">
        <v>36</v>
      </c>
      <c r="AN114" s="99" t="s">
        <v>36</v>
      </c>
      <c r="AO114" s="100" t="str">
        <f t="shared" si="5"/>
        <v/>
      </c>
      <c r="AP114" s="100"/>
      <c r="AQ114" s="103"/>
      <c r="AR114" s="104"/>
      <c r="BB114" s="10"/>
      <c r="BC114" s="6"/>
      <c r="BD114" s="6"/>
      <c r="BE114" s="11"/>
    </row>
    <row r="115" spans="1:57">
      <c r="A115" s="86">
        <v>130</v>
      </c>
      <c r="B115" s="87">
        <v>400807830</v>
      </c>
      <c r="C115" s="88" t="s">
        <v>184</v>
      </c>
      <c r="D115" s="89" t="str">
        <f>IFERROR(VLOOKUP(B115,'[1]1402_07_ST_STG'!U:X,4,FALSE),"")</f>
        <v/>
      </c>
      <c r="E115" s="90" t="s">
        <v>177</v>
      </c>
      <c r="F115" s="91"/>
      <c r="G115" s="92"/>
      <c r="H115" s="92"/>
      <c r="I115" s="92"/>
      <c r="J115" s="92"/>
      <c r="K115" s="92"/>
      <c r="L115" s="92" t="s">
        <v>36</v>
      </c>
      <c r="M115" s="92"/>
      <c r="N115" s="92"/>
      <c r="O115" s="92"/>
      <c r="P115" s="92"/>
      <c r="Q115" s="92"/>
      <c r="R115" s="92"/>
      <c r="S115" s="92"/>
      <c r="T115" s="93"/>
      <c r="U115" s="92">
        <v>0</v>
      </c>
      <c r="V115" s="94" t="str">
        <f t="shared" si="3"/>
        <v/>
      </c>
      <c r="W115" s="92">
        <f>IFERROR(VLOOKUP(B115,'[1]1402_07_ST_STG'!D:F,3,FALSE),"")</f>
        <v>0</v>
      </c>
      <c r="X115" s="92"/>
      <c r="Y115" s="92"/>
      <c r="Z115" s="92"/>
      <c r="AA115" s="92"/>
      <c r="AB115" s="92" t="str">
        <f t="shared" si="4"/>
        <v>ER</v>
      </c>
      <c r="AC115" s="125" t="str">
        <f>IFERROR(VLOOKUP(B115,'[1]1402_07_ST_STG'!AH:AS,12,FALSE),"")</f>
        <v>GG</v>
      </c>
      <c r="AD115" s="95"/>
      <c r="AE115" s="96">
        <v>0</v>
      </c>
      <c r="AF115" s="97"/>
      <c r="AG115" s="98"/>
      <c r="AH115" s="99" t="s">
        <v>36</v>
      </c>
      <c r="AI115" s="100"/>
      <c r="AJ115" s="96" t="s">
        <v>36</v>
      </c>
      <c r="AK115" s="101" t="s">
        <v>36</v>
      </c>
      <c r="AL115" s="102"/>
      <c r="AM115" s="96" t="s">
        <v>36</v>
      </c>
      <c r="AN115" s="99" t="s">
        <v>36</v>
      </c>
      <c r="AO115" s="100" t="str">
        <f t="shared" si="5"/>
        <v/>
      </c>
      <c r="AP115" s="100"/>
      <c r="AQ115" s="103"/>
      <c r="AR115" s="104"/>
      <c r="BB115" s="10"/>
      <c r="BC115" s="6"/>
      <c r="BD115" s="6"/>
      <c r="BE115" s="11"/>
    </row>
    <row r="116" spans="1:57">
      <c r="A116" s="86">
        <v>131</v>
      </c>
      <c r="B116" s="87">
        <v>400820430</v>
      </c>
      <c r="C116" s="88" t="s">
        <v>185</v>
      </c>
      <c r="D116" s="89" t="str">
        <f>IFERROR(VLOOKUP(B116,'[1]1402_07_ST_STG'!U:X,4,FALSE),"")</f>
        <v/>
      </c>
      <c r="E116" s="90" t="s">
        <v>177</v>
      </c>
      <c r="F116" s="91"/>
      <c r="G116" s="92"/>
      <c r="H116" s="92">
        <v>18</v>
      </c>
      <c r="I116" s="92">
        <v>25</v>
      </c>
      <c r="J116" s="92">
        <v>2</v>
      </c>
      <c r="K116" s="92">
        <v>9</v>
      </c>
      <c r="L116" s="92" t="s">
        <v>128</v>
      </c>
      <c r="M116" s="92"/>
      <c r="N116" s="101" t="s">
        <v>186</v>
      </c>
      <c r="O116" s="92">
        <v>7</v>
      </c>
      <c r="P116" s="92">
        <v>14</v>
      </c>
      <c r="Q116" s="92">
        <v>21</v>
      </c>
      <c r="R116" s="92" t="s">
        <v>76</v>
      </c>
      <c r="S116" s="92"/>
      <c r="T116" s="93"/>
      <c r="U116" s="92">
        <v>30</v>
      </c>
      <c r="V116" s="94">
        <f t="shared" si="3"/>
        <v>10</v>
      </c>
      <c r="W116" s="92">
        <f>IFERROR(VLOOKUP(B116,'[1]1402_07_ST_STG'!D:F,3,FALSE),"")</f>
        <v>0</v>
      </c>
      <c r="X116" s="92"/>
      <c r="Y116" s="92"/>
      <c r="Z116" s="92"/>
      <c r="AA116" s="92"/>
      <c r="AB116" s="92" t="str">
        <f t="shared" si="4"/>
        <v/>
      </c>
      <c r="AC116" s="95" t="str">
        <f>IFERROR(VLOOKUP(B116,'[1]1402_07_ST_STG'!AH:AS,12,FALSE),"")</f>
        <v>GG</v>
      </c>
      <c r="AD116" s="95"/>
      <c r="AE116" s="96">
        <v>2</v>
      </c>
      <c r="AF116" s="97"/>
      <c r="AG116" s="98">
        <v>10</v>
      </c>
      <c r="AH116" s="99" t="s">
        <v>56</v>
      </c>
      <c r="AI116" s="100">
        <v>2</v>
      </c>
      <c r="AJ116" s="96">
        <v>2</v>
      </c>
      <c r="AK116" s="101">
        <v>10</v>
      </c>
      <c r="AL116" s="102"/>
      <c r="AM116" s="96">
        <v>20</v>
      </c>
      <c r="AN116" s="99">
        <v>19.5</v>
      </c>
      <c r="AO116" s="100">
        <f t="shared" si="5"/>
        <v>19.899999999999999</v>
      </c>
      <c r="AP116" s="100"/>
      <c r="AQ116" s="103"/>
      <c r="AR116" s="104"/>
      <c r="BB116" s="10"/>
      <c r="BC116" s="6"/>
      <c r="BD116" s="6"/>
      <c r="BE116" s="6"/>
    </row>
    <row r="117" spans="1:57">
      <c r="A117" s="86">
        <v>132</v>
      </c>
      <c r="B117" s="87">
        <v>99820898</v>
      </c>
      <c r="C117" s="88" t="s">
        <v>187</v>
      </c>
      <c r="D117" s="89" t="str">
        <f>IFERROR(VLOOKUP(B117,'[1]1402_07_ST_STG'!U:X,4,FALSE),"")</f>
        <v/>
      </c>
      <c r="E117" s="90" t="s">
        <v>188</v>
      </c>
      <c r="F117" s="91"/>
      <c r="G117" s="92"/>
      <c r="H117" s="92">
        <v>18</v>
      </c>
      <c r="I117" s="92">
        <v>25</v>
      </c>
      <c r="J117" s="92">
        <v>2</v>
      </c>
      <c r="K117" s="92">
        <v>9</v>
      </c>
      <c r="L117" s="92" t="s">
        <v>128</v>
      </c>
      <c r="M117" s="92"/>
      <c r="N117" s="92"/>
      <c r="O117" s="92"/>
      <c r="P117" s="92" t="s">
        <v>70</v>
      </c>
      <c r="Q117" s="92" t="s">
        <v>53</v>
      </c>
      <c r="R117" s="92"/>
      <c r="S117" s="92"/>
      <c r="T117" s="93"/>
      <c r="U117" s="92" t="s">
        <v>102</v>
      </c>
      <c r="V117" s="94">
        <f t="shared" si="3"/>
        <v>9.5</v>
      </c>
      <c r="W117" s="92">
        <f>IFERROR(VLOOKUP(B117,'[1]1402_07_ST_STG'!D:F,3,FALSE),"")</f>
        <v>0</v>
      </c>
      <c r="X117" s="92"/>
      <c r="Y117" s="92"/>
      <c r="Z117" s="92"/>
      <c r="AA117" s="92"/>
      <c r="AB117" s="92" t="str">
        <f t="shared" si="4"/>
        <v/>
      </c>
      <c r="AC117" s="95" t="str">
        <f>IFERROR(VLOOKUP(B117,'[1]1402_07_ST_STG'!AH:AS,12,FALSE),"")</f>
        <v>GG</v>
      </c>
      <c r="AD117" s="95"/>
      <c r="AE117" s="96">
        <v>1.8</v>
      </c>
      <c r="AF117" s="97"/>
      <c r="AG117" s="98">
        <v>9.5</v>
      </c>
      <c r="AH117" s="99" t="s">
        <v>56</v>
      </c>
      <c r="AI117" s="100">
        <v>2</v>
      </c>
      <c r="AJ117" s="96">
        <v>2</v>
      </c>
      <c r="AK117" s="101">
        <v>9.5</v>
      </c>
      <c r="AL117" s="102"/>
      <c r="AM117" s="96">
        <v>1.5</v>
      </c>
      <c r="AN117" s="99">
        <v>0</v>
      </c>
      <c r="AO117" s="100">
        <f t="shared" si="5"/>
        <v>13.65</v>
      </c>
      <c r="AP117" s="100"/>
      <c r="AQ117" s="103"/>
      <c r="AR117" s="104"/>
      <c r="BB117" s="10"/>
      <c r="BC117" s="6"/>
      <c r="BD117" s="6"/>
      <c r="BE117" s="11"/>
    </row>
    <row r="118" spans="1:57">
      <c r="A118" s="86">
        <v>133</v>
      </c>
      <c r="B118" s="87">
        <v>400425356</v>
      </c>
      <c r="C118" s="88" t="s">
        <v>189</v>
      </c>
      <c r="D118" s="89" t="str">
        <f>IFERROR(VLOOKUP(B118,'[1]1402_07_ST_STG'!U:X,4,FALSE),"")</f>
        <v/>
      </c>
      <c r="E118" s="90" t="s">
        <v>177</v>
      </c>
      <c r="F118" s="91"/>
      <c r="G118" s="92"/>
      <c r="H118" s="92">
        <v>18</v>
      </c>
      <c r="I118" s="92">
        <v>25</v>
      </c>
      <c r="J118" s="92">
        <v>2</v>
      </c>
      <c r="K118" s="92">
        <v>9</v>
      </c>
      <c r="L118" s="92" t="s">
        <v>128</v>
      </c>
      <c r="M118" s="92"/>
      <c r="N118" s="92"/>
      <c r="O118" s="92"/>
      <c r="P118" s="92" t="s">
        <v>70</v>
      </c>
      <c r="Q118" s="92" t="s">
        <v>190</v>
      </c>
      <c r="R118" s="92" t="s">
        <v>129</v>
      </c>
      <c r="S118" s="92"/>
      <c r="T118" s="93"/>
      <c r="U118" s="92">
        <v>30</v>
      </c>
      <c r="V118" s="94">
        <f t="shared" si="3"/>
        <v>9.9</v>
      </c>
      <c r="W118" s="92">
        <f>IFERROR(VLOOKUP(B118,'[1]1402_07_ST_STG'!D:F,3,FALSE),"")</f>
        <v>0</v>
      </c>
      <c r="X118" s="92"/>
      <c r="Y118" s="92"/>
      <c r="Z118" s="92"/>
      <c r="AA118" s="92"/>
      <c r="AB118" s="92" t="str">
        <f t="shared" si="4"/>
        <v/>
      </c>
      <c r="AC118" s="95" t="str">
        <f>IFERROR(VLOOKUP(B118,'[1]1402_07_ST_STG'!AH:AS,12,FALSE),"")</f>
        <v>GG</v>
      </c>
      <c r="AD118" s="95"/>
      <c r="AE118" s="96">
        <v>1.8</v>
      </c>
      <c r="AF118" s="97"/>
      <c r="AG118" s="98">
        <v>9.9</v>
      </c>
      <c r="AH118" s="99" t="s">
        <v>56</v>
      </c>
      <c r="AI118" s="100">
        <v>2</v>
      </c>
      <c r="AJ118" s="96">
        <v>2</v>
      </c>
      <c r="AK118" s="101">
        <v>9.9</v>
      </c>
      <c r="AL118" s="102"/>
      <c r="AM118" s="96">
        <v>2.75</v>
      </c>
      <c r="AN118" s="99">
        <v>5</v>
      </c>
      <c r="AO118" s="100">
        <f t="shared" si="5"/>
        <v>15.175000000000001</v>
      </c>
      <c r="AP118" s="100"/>
      <c r="AQ118" s="103"/>
      <c r="AR118" s="104"/>
      <c r="AX118" s="10"/>
      <c r="AY118" s="6"/>
      <c r="AZ118" s="6"/>
      <c r="BA118" s="11"/>
      <c r="BB118" s="10"/>
      <c r="BC118" s="6"/>
      <c r="BD118" s="6"/>
      <c r="BE118" s="11"/>
    </row>
    <row r="119" spans="1:57">
      <c r="A119" s="86">
        <v>134</v>
      </c>
      <c r="B119" s="87">
        <v>99820904</v>
      </c>
      <c r="C119" s="88" t="s">
        <v>191</v>
      </c>
      <c r="D119" s="89" t="str">
        <f>IFERROR(VLOOKUP(B119,'[1]1402_07_ST_STG'!U:X,4,FALSE),"")</f>
        <v/>
      </c>
      <c r="E119" s="90"/>
      <c r="F119" s="91"/>
      <c r="G119" s="92"/>
      <c r="H119" s="92"/>
      <c r="I119" s="92">
        <v>25</v>
      </c>
      <c r="J119" s="92"/>
      <c r="K119" s="92">
        <v>9</v>
      </c>
      <c r="L119" s="92" t="s">
        <v>128</v>
      </c>
      <c r="M119" s="92"/>
      <c r="N119" s="92"/>
      <c r="O119" s="92"/>
      <c r="P119" s="92">
        <v>14</v>
      </c>
      <c r="Q119" s="92">
        <v>21</v>
      </c>
      <c r="R119" s="92"/>
      <c r="S119" s="92"/>
      <c r="T119" s="93"/>
      <c r="U119" s="92">
        <v>30</v>
      </c>
      <c r="V119" s="94" t="e">
        <f t="shared" si="3"/>
        <v>#VALUE!</v>
      </c>
      <c r="W119" s="92">
        <f>IFERROR(VLOOKUP(B119,'[1]1402_07_ST_STG'!D:F,3,FALSE),"")</f>
        <v>0</v>
      </c>
      <c r="X119" s="92"/>
      <c r="Y119" s="92"/>
      <c r="Z119" s="92"/>
      <c r="AA119" s="92"/>
      <c r="AB119" s="92" t="str">
        <f t="shared" si="4"/>
        <v/>
      </c>
      <c r="AC119" s="95" t="str">
        <f>IFERROR(VLOOKUP(B119,'[1]1402_07_ST_STG'!AH:AS,12,FALSE),"")</f>
        <v>GG</v>
      </c>
      <c r="AD119" s="95"/>
      <c r="AE119" s="96">
        <v>1.5</v>
      </c>
      <c r="AF119" s="97"/>
      <c r="AG119" s="98" t="s">
        <v>192</v>
      </c>
      <c r="AH119" s="99" t="s">
        <v>56</v>
      </c>
      <c r="AI119" s="100">
        <v>1.5</v>
      </c>
      <c r="AJ119" s="96">
        <v>2</v>
      </c>
      <c r="AK119" s="101">
        <v>9</v>
      </c>
      <c r="AL119" s="102"/>
      <c r="AM119" s="96">
        <v>19.5</v>
      </c>
      <c r="AN119" s="99">
        <v>19</v>
      </c>
      <c r="AO119" s="100">
        <f t="shared" si="5"/>
        <v>18.25</v>
      </c>
      <c r="AP119" s="100"/>
      <c r="AQ119" s="103"/>
      <c r="AR119" s="104"/>
      <c r="BB119" s="10"/>
      <c r="BC119" s="6"/>
      <c r="BD119" s="6"/>
      <c r="BE119" s="6"/>
    </row>
    <row r="120" spans="1:57">
      <c r="A120" s="86">
        <v>135</v>
      </c>
      <c r="B120" s="87">
        <v>99820086</v>
      </c>
      <c r="C120" s="88" t="s">
        <v>193</v>
      </c>
      <c r="D120" s="89" t="str">
        <f>IFERROR(VLOOKUP(B120,'[1]1402_07_ST_STG'!U:X,4,FALSE),"")</f>
        <v/>
      </c>
      <c r="E120" s="90" t="s">
        <v>177</v>
      </c>
      <c r="F120" s="91"/>
      <c r="G120" s="92"/>
      <c r="H120" s="92">
        <v>18</v>
      </c>
      <c r="I120" s="92">
        <v>25</v>
      </c>
      <c r="J120" s="92">
        <v>2</v>
      </c>
      <c r="K120" s="92">
        <v>9</v>
      </c>
      <c r="L120" s="92" t="s">
        <v>128</v>
      </c>
      <c r="M120" s="92"/>
      <c r="N120" s="92"/>
      <c r="O120" s="92">
        <v>7</v>
      </c>
      <c r="P120" s="92"/>
      <c r="Q120" s="92">
        <v>21</v>
      </c>
      <c r="R120" s="92" t="s">
        <v>76</v>
      </c>
      <c r="S120" s="92"/>
      <c r="T120" s="93"/>
      <c r="U120" s="92">
        <v>30</v>
      </c>
      <c r="V120" s="94">
        <f t="shared" si="3"/>
        <v>9.9</v>
      </c>
      <c r="W120" s="92">
        <f>IFERROR(VLOOKUP(B120,'[1]1402_07_ST_STG'!D:F,3,FALSE),"")</f>
        <v>0</v>
      </c>
      <c r="X120" s="92"/>
      <c r="Y120" s="92"/>
      <c r="Z120" s="92"/>
      <c r="AA120" s="92"/>
      <c r="AB120" s="92" t="str">
        <f t="shared" si="4"/>
        <v/>
      </c>
      <c r="AC120" s="95" t="str">
        <f>IFERROR(VLOOKUP(B120,'[1]1402_07_ST_STG'!AH:AS,12,FALSE),"")</f>
        <v>GG</v>
      </c>
      <c r="AD120" s="95"/>
      <c r="AE120" s="96">
        <v>2</v>
      </c>
      <c r="AF120" s="97"/>
      <c r="AG120" s="98">
        <v>9.9</v>
      </c>
      <c r="AH120" s="99" t="s">
        <v>56</v>
      </c>
      <c r="AI120" s="100">
        <v>2</v>
      </c>
      <c r="AJ120" s="96">
        <v>2</v>
      </c>
      <c r="AK120" s="101">
        <v>9.9</v>
      </c>
      <c r="AL120" s="102"/>
      <c r="AM120" s="96">
        <v>16.25</v>
      </c>
      <c r="AN120" s="99">
        <v>18.75</v>
      </c>
      <c r="AO120" s="100">
        <f t="shared" si="5"/>
        <v>19.274999999999999</v>
      </c>
      <c r="AP120" s="100"/>
      <c r="AQ120" s="103"/>
      <c r="AR120" s="104"/>
      <c r="BB120" s="10"/>
      <c r="BC120" s="6"/>
      <c r="BD120" s="6"/>
      <c r="BE120" s="11"/>
    </row>
    <row r="121" spans="1:57">
      <c r="A121" s="86">
        <v>136</v>
      </c>
      <c r="B121" s="87">
        <v>99820736</v>
      </c>
      <c r="C121" s="88" t="s">
        <v>194</v>
      </c>
      <c r="D121" s="89" t="str">
        <f>IFERROR(VLOOKUP(B121,'[1]1402_07_ST_STG'!U:X,4,FALSE),"")</f>
        <v/>
      </c>
      <c r="E121" s="90" t="s">
        <v>177</v>
      </c>
      <c r="F121" s="91"/>
      <c r="G121" s="92"/>
      <c r="H121" s="92">
        <v>18</v>
      </c>
      <c r="I121" s="92">
        <v>25</v>
      </c>
      <c r="J121" s="92">
        <v>2</v>
      </c>
      <c r="K121" s="92">
        <v>9</v>
      </c>
      <c r="L121" s="92" t="s">
        <v>128</v>
      </c>
      <c r="M121" s="92"/>
      <c r="N121" s="92"/>
      <c r="O121" s="92">
        <v>7</v>
      </c>
      <c r="P121" s="92"/>
      <c r="Q121" s="92">
        <v>21</v>
      </c>
      <c r="R121" s="92" t="s">
        <v>76</v>
      </c>
      <c r="S121" s="92"/>
      <c r="T121" s="93"/>
      <c r="U121" s="92">
        <v>30</v>
      </c>
      <c r="V121" s="94">
        <f t="shared" si="3"/>
        <v>10</v>
      </c>
      <c r="W121" s="92">
        <f>IFERROR(VLOOKUP(B121,'[1]1402_07_ST_STG'!D:F,3,FALSE),"")</f>
        <v>0</v>
      </c>
      <c r="X121" s="92"/>
      <c r="Y121" s="92"/>
      <c r="Z121" s="92"/>
      <c r="AA121" s="92"/>
      <c r="AB121" s="92" t="str">
        <f t="shared" si="4"/>
        <v/>
      </c>
      <c r="AC121" s="95" t="str">
        <f>IFERROR(VLOOKUP(B121,'[1]1402_07_ST_STG'!AH:AS,12,FALSE),"")</f>
        <v>GG</v>
      </c>
      <c r="AD121" s="95"/>
      <c r="AE121" s="96">
        <v>2</v>
      </c>
      <c r="AF121" s="97"/>
      <c r="AG121" s="98">
        <v>10</v>
      </c>
      <c r="AH121" s="99" t="s">
        <v>56</v>
      </c>
      <c r="AI121" s="100">
        <v>2</v>
      </c>
      <c r="AJ121" s="96">
        <v>2</v>
      </c>
      <c r="AK121" s="101">
        <v>10</v>
      </c>
      <c r="AL121" s="102"/>
      <c r="AM121" s="96">
        <v>16.5</v>
      </c>
      <c r="AN121" s="99">
        <v>19.5</v>
      </c>
      <c r="AO121" s="100">
        <f t="shared" si="5"/>
        <v>19.55</v>
      </c>
      <c r="AP121" s="100"/>
      <c r="AQ121" s="103"/>
      <c r="AR121" s="104"/>
      <c r="BB121" s="10"/>
      <c r="BC121" s="6"/>
      <c r="BD121" s="6"/>
      <c r="BE121" s="11"/>
    </row>
    <row r="122" spans="1:57">
      <c r="A122" s="86">
        <v>137</v>
      </c>
      <c r="B122" s="87"/>
      <c r="C122" s="88"/>
      <c r="D122" s="89" t="str">
        <f>IFERROR(VLOOKUP(B122,'[1]1402_07_ST_STG'!U:X,4,FALSE),"")</f>
        <v/>
      </c>
      <c r="E122" s="90"/>
      <c r="F122" s="91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3"/>
      <c r="U122" s="92"/>
      <c r="V122" s="94" t="e">
        <f t="shared" si="3"/>
        <v>#VALUE!</v>
      </c>
      <c r="W122" s="92" t="str">
        <f>IFERROR(VLOOKUP(B122,'[1]1402_07_ST_STG'!D:F,3,FALSE),"")</f>
        <v/>
      </c>
      <c r="X122" s="92"/>
      <c r="Y122" s="92"/>
      <c r="Z122" s="92"/>
      <c r="AA122" s="92"/>
      <c r="AB122" s="92" t="str">
        <f t="shared" si="4"/>
        <v/>
      </c>
      <c r="AC122" s="95" t="str">
        <f>IFERROR(VLOOKUP(B122,'[1]1402_07_ST_STG'!AH:AS,12,FALSE),"")</f>
        <v/>
      </c>
      <c r="AD122" s="95"/>
      <c r="AE122" s="96">
        <v>0</v>
      </c>
      <c r="AF122" s="97"/>
      <c r="AG122" s="98"/>
      <c r="AH122" s="99" t="s">
        <v>36</v>
      </c>
      <c r="AI122" s="100"/>
      <c r="AJ122" s="96" t="s">
        <v>36</v>
      </c>
      <c r="AK122" s="101" t="s">
        <v>36</v>
      </c>
      <c r="AL122" s="102"/>
      <c r="AM122" s="96">
        <v>0</v>
      </c>
      <c r="AN122" s="99" t="e">
        <v>#N/A</v>
      </c>
      <c r="AO122" s="100" t="str">
        <f t="shared" si="5"/>
        <v/>
      </c>
      <c r="AP122" s="100"/>
      <c r="AQ122" s="103"/>
      <c r="AR122" s="104"/>
      <c r="BB122" s="10"/>
      <c r="BC122" s="6"/>
      <c r="BD122" s="6"/>
      <c r="BE122" s="6"/>
    </row>
    <row r="123" spans="1:57">
      <c r="A123" s="86">
        <v>138</v>
      </c>
      <c r="B123" s="87"/>
      <c r="C123" s="88"/>
      <c r="D123" s="89" t="str">
        <f>IFERROR(VLOOKUP(B123,'[1]1402_07_ST_STG'!U:X,4,FALSE),"")</f>
        <v/>
      </c>
      <c r="E123" s="90"/>
      <c r="F123" s="91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92"/>
      <c r="V123" s="94" t="e">
        <f t="shared" si="3"/>
        <v>#VALUE!</v>
      </c>
      <c r="W123" s="92" t="str">
        <f>IFERROR(VLOOKUP(B123,'[1]1402_07_ST_STG'!D:F,3,FALSE),"")</f>
        <v/>
      </c>
      <c r="X123" s="92"/>
      <c r="Y123" s="92"/>
      <c r="Z123" s="92"/>
      <c r="AA123" s="92"/>
      <c r="AB123" s="92" t="str">
        <f t="shared" si="4"/>
        <v/>
      </c>
      <c r="AC123" s="95" t="str">
        <f>IFERROR(VLOOKUP(B123,'[1]1402_07_ST_STG'!AH:AS,12,FALSE),"")</f>
        <v/>
      </c>
      <c r="AD123" s="95"/>
      <c r="AE123" s="96">
        <v>0</v>
      </c>
      <c r="AF123" s="97"/>
      <c r="AG123" s="98"/>
      <c r="AH123" s="99" t="s">
        <v>36</v>
      </c>
      <c r="AI123" s="100"/>
      <c r="AJ123" s="96" t="s">
        <v>36</v>
      </c>
      <c r="AK123" s="101" t="s">
        <v>36</v>
      </c>
      <c r="AL123" s="102"/>
      <c r="AM123" s="96">
        <v>0</v>
      </c>
      <c r="AN123" s="99" t="e">
        <v>#N/A</v>
      </c>
      <c r="AO123" s="100" t="str">
        <f t="shared" si="5"/>
        <v/>
      </c>
      <c r="AP123" s="100"/>
      <c r="AQ123" s="103"/>
      <c r="AR123" s="104"/>
      <c r="AX123" s="10"/>
      <c r="AY123" s="6"/>
      <c r="AZ123" s="6"/>
      <c r="BA123" s="11"/>
      <c r="BB123" s="10"/>
      <c r="BC123" s="6"/>
      <c r="BD123" s="6"/>
      <c r="BE123" s="11"/>
    </row>
    <row r="124" spans="1:57">
      <c r="A124" s="86">
        <v>139</v>
      </c>
      <c r="B124" s="87">
        <v>400805671</v>
      </c>
      <c r="C124" s="88" t="s">
        <v>195</v>
      </c>
      <c r="D124" s="89" t="str">
        <f>IFERROR(VLOOKUP(B124,'[1]1402_07_ST_STG'!U:X,4,FALSE),"")</f>
        <v/>
      </c>
      <c r="E124" s="90" t="s">
        <v>188</v>
      </c>
      <c r="F124" s="91"/>
      <c r="G124" s="92"/>
      <c r="H124" s="92">
        <v>18</v>
      </c>
      <c r="I124" s="92"/>
      <c r="J124" s="92"/>
      <c r="K124" s="92"/>
      <c r="L124" s="92" t="s">
        <v>128</v>
      </c>
      <c r="M124" s="92"/>
      <c r="N124" s="92"/>
      <c r="O124" s="92"/>
      <c r="P124" s="92"/>
      <c r="Q124" s="92"/>
      <c r="R124" s="92"/>
      <c r="S124" s="92"/>
      <c r="T124" s="93"/>
      <c r="U124" s="92">
        <v>0</v>
      </c>
      <c r="V124" s="94" t="str">
        <f t="shared" si="3"/>
        <v/>
      </c>
      <c r="W124" s="92">
        <f>IFERROR(VLOOKUP(B124,'[1]1402_07_ST_STG'!D:F,3,FALSE),"")</f>
        <v>0</v>
      </c>
      <c r="X124" s="92"/>
      <c r="Y124" s="92"/>
      <c r="Z124" s="92"/>
      <c r="AA124" s="92"/>
      <c r="AB124" s="92" t="str">
        <f t="shared" si="4"/>
        <v>ER</v>
      </c>
      <c r="AC124" s="105" t="str">
        <f>IFERROR(VLOOKUP(B124,'[1]1402_07_ST_STG'!AH:AS,12,FALSE),"")</f>
        <v>GG</v>
      </c>
      <c r="AD124" s="95"/>
      <c r="AE124" s="96">
        <v>0</v>
      </c>
      <c r="AF124" s="97"/>
      <c r="AG124" s="98"/>
      <c r="AH124" s="99" t="s">
        <v>36</v>
      </c>
      <c r="AI124" s="100">
        <v>0.5</v>
      </c>
      <c r="AJ124" s="96" t="s">
        <v>36</v>
      </c>
      <c r="AK124" s="101" t="s">
        <v>36</v>
      </c>
      <c r="AL124" s="102"/>
      <c r="AM124" s="96" t="s">
        <v>36</v>
      </c>
      <c r="AN124" s="99" t="s">
        <v>36</v>
      </c>
      <c r="AO124" s="100" t="str">
        <f t="shared" si="5"/>
        <v/>
      </c>
      <c r="AP124" s="100"/>
      <c r="AQ124" s="103"/>
      <c r="AR124" s="104"/>
      <c r="AX124" s="10"/>
      <c r="AY124" s="6"/>
      <c r="AZ124" s="6"/>
      <c r="BA124" s="11"/>
      <c r="BB124" s="10"/>
      <c r="BC124" s="6"/>
      <c r="BD124" s="6"/>
      <c r="BE124" s="11"/>
    </row>
    <row r="125" spans="1:57">
      <c r="A125" s="86">
        <v>140</v>
      </c>
      <c r="B125" s="87">
        <v>401806483</v>
      </c>
      <c r="C125" s="88" t="s">
        <v>196</v>
      </c>
      <c r="D125" s="89" t="str">
        <f>IFERROR(VLOOKUP(B125,'[1]1402_07_ST_STG'!U:X,4,FALSE),"")</f>
        <v/>
      </c>
      <c r="E125" s="90" t="s">
        <v>197</v>
      </c>
      <c r="F125" s="91"/>
      <c r="G125" s="92"/>
      <c r="H125" s="92"/>
      <c r="I125" s="92"/>
      <c r="J125" s="92"/>
      <c r="K125" s="92"/>
      <c r="L125" s="92" t="s">
        <v>36</v>
      </c>
      <c r="M125" s="92"/>
      <c r="N125" s="92"/>
      <c r="O125" s="92"/>
      <c r="P125" s="92"/>
      <c r="Q125" s="92"/>
      <c r="R125" s="92"/>
      <c r="S125" s="92"/>
      <c r="T125" s="93"/>
      <c r="U125" s="92">
        <v>30</v>
      </c>
      <c r="V125" s="94" t="str">
        <f t="shared" si="3"/>
        <v/>
      </c>
      <c r="W125" s="92">
        <f>IFERROR(VLOOKUP(B125,'[1]1402_07_ST_STG'!D:F,3,FALSE),"")</f>
        <v>0</v>
      </c>
      <c r="X125" s="92"/>
      <c r="Y125" s="92"/>
      <c r="Z125" s="92"/>
      <c r="AA125" s="92"/>
      <c r="AB125" s="92" t="str">
        <f t="shared" si="4"/>
        <v/>
      </c>
      <c r="AC125" s="95" t="str">
        <f>IFERROR(VLOOKUP(B125,'[1]1402_07_ST_STG'!AH:AS,12,FALSE),"")</f>
        <v/>
      </c>
      <c r="AD125" s="95"/>
      <c r="AE125" s="96" t="e">
        <v>#VALUE!</v>
      </c>
      <c r="AF125" s="97"/>
      <c r="AG125" s="98"/>
      <c r="AH125" s="99" t="s">
        <v>36</v>
      </c>
      <c r="AI125" s="100"/>
      <c r="AJ125" s="96" t="s">
        <v>36</v>
      </c>
      <c r="AK125" s="101" t="s">
        <v>36</v>
      </c>
      <c r="AL125" s="102"/>
      <c r="AM125" s="96" t="s">
        <v>36</v>
      </c>
      <c r="AN125" s="99" t="s">
        <v>36</v>
      </c>
      <c r="AO125" s="100" t="str">
        <f t="shared" si="5"/>
        <v/>
      </c>
      <c r="AP125" s="100"/>
      <c r="AQ125" s="103"/>
      <c r="AR125" s="104"/>
      <c r="AX125" s="6"/>
      <c r="AY125" s="6"/>
      <c r="AZ125" s="6"/>
      <c r="BA125" s="6"/>
    </row>
    <row r="126" spans="1:57">
      <c r="A126" s="86">
        <v>141</v>
      </c>
      <c r="B126" s="87">
        <v>401808072</v>
      </c>
      <c r="C126" s="88" t="s">
        <v>198</v>
      </c>
      <c r="D126" s="89" t="str">
        <f>IFERROR(VLOOKUP(B126,'[1]1402_07_ST_STG'!U:X,4,FALSE),"")</f>
        <v/>
      </c>
      <c r="E126" s="90" t="s">
        <v>188</v>
      </c>
      <c r="F126" s="91">
        <v>4</v>
      </c>
      <c r="G126" s="92"/>
      <c r="H126" s="92">
        <v>18</v>
      </c>
      <c r="I126" s="92" t="s">
        <v>199</v>
      </c>
      <c r="J126" s="92">
        <v>2</v>
      </c>
      <c r="K126" s="92">
        <v>9</v>
      </c>
      <c r="L126" s="92" t="s">
        <v>36</v>
      </c>
      <c r="M126" s="92"/>
      <c r="N126" s="92"/>
      <c r="O126" s="92"/>
      <c r="P126" s="92"/>
      <c r="Q126" s="92"/>
      <c r="R126" s="92"/>
      <c r="S126" s="92"/>
      <c r="T126" s="93"/>
      <c r="U126" s="92">
        <v>30</v>
      </c>
      <c r="V126" s="94">
        <f t="shared" si="3"/>
        <v>9.1999999999999993</v>
      </c>
      <c r="W126" s="92">
        <f>IFERROR(VLOOKUP(B126,'[1]1402_07_ST_STG'!D:F,3,FALSE),"")</f>
        <v>0</v>
      </c>
      <c r="X126" s="92"/>
      <c r="Y126" s="92"/>
      <c r="Z126" s="92"/>
      <c r="AA126" s="92"/>
      <c r="AB126" s="92" t="str">
        <f t="shared" si="4"/>
        <v/>
      </c>
      <c r="AC126" s="95" t="str">
        <f>IFERROR(VLOOKUP(B126,'[1]1402_07_ST_STG'!AH:AS,12,FALSE),"")</f>
        <v>GG</v>
      </c>
      <c r="AD126" s="95"/>
      <c r="AE126" s="96">
        <v>1</v>
      </c>
      <c r="AF126" s="97"/>
      <c r="AG126" s="98">
        <v>9.1999999999999993</v>
      </c>
      <c r="AH126" s="99" t="s">
        <v>56</v>
      </c>
      <c r="AI126" s="100">
        <v>1.5</v>
      </c>
      <c r="AJ126" s="96">
        <v>0.6</v>
      </c>
      <c r="AK126" s="101">
        <v>9.1999999999999993</v>
      </c>
      <c r="AL126" s="102"/>
      <c r="AM126" s="96">
        <v>13.5</v>
      </c>
      <c r="AN126" s="99">
        <v>11.25</v>
      </c>
      <c r="AO126" s="100">
        <f t="shared" si="5"/>
        <v>14.899999999999999</v>
      </c>
      <c r="AP126" s="100"/>
      <c r="AQ126" s="103"/>
      <c r="AR126" s="104"/>
      <c r="AX126" s="10"/>
      <c r="AY126" s="6"/>
      <c r="AZ126" s="6"/>
      <c r="BA126" s="6"/>
    </row>
    <row r="127" spans="1:57">
      <c r="A127" s="86">
        <v>142</v>
      </c>
      <c r="B127" s="87">
        <v>401806596</v>
      </c>
      <c r="C127" s="88" t="s">
        <v>200</v>
      </c>
      <c r="D127" s="89" t="str">
        <f>IFERROR(VLOOKUP(B127,'[1]1402_07_ST_STG'!U:X,4,FALSE),"")</f>
        <v/>
      </c>
      <c r="E127" s="90" t="s">
        <v>197</v>
      </c>
      <c r="F127" s="91"/>
      <c r="G127" s="92"/>
      <c r="H127" s="92">
        <v>18</v>
      </c>
      <c r="I127" s="92">
        <v>25</v>
      </c>
      <c r="J127" s="92">
        <v>2</v>
      </c>
      <c r="K127" s="92">
        <v>9</v>
      </c>
      <c r="L127" s="92" t="s">
        <v>128</v>
      </c>
      <c r="M127" s="92"/>
      <c r="N127" s="92"/>
      <c r="O127" s="92">
        <v>7</v>
      </c>
      <c r="P127" s="92"/>
      <c r="Q127" s="92"/>
      <c r="R127" s="92"/>
      <c r="S127" s="92"/>
      <c r="T127" s="93"/>
      <c r="U127" s="92">
        <v>30</v>
      </c>
      <c r="V127" s="94">
        <f t="shared" si="3"/>
        <v>8.5</v>
      </c>
      <c r="W127" s="92">
        <f>IFERROR(VLOOKUP(B127,'[1]1402_07_ST_STG'!D:F,3,FALSE),"")</f>
        <v>0</v>
      </c>
      <c r="X127" s="92"/>
      <c r="Y127" s="92"/>
      <c r="Z127" s="92"/>
      <c r="AA127" s="92"/>
      <c r="AB127" s="92" t="str">
        <f t="shared" si="4"/>
        <v/>
      </c>
      <c r="AC127" s="95" t="str">
        <f>IFERROR(VLOOKUP(B127,'[1]1402_07_ST_STG'!AH:AS,12,FALSE),"")</f>
        <v>GG</v>
      </c>
      <c r="AD127" s="95"/>
      <c r="AE127" s="96">
        <v>1.6</v>
      </c>
      <c r="AF127" s="97"/>
      <c r="AG127" s="98">
        <v>8.5</v>
      </c>
      <c r="AH127" s="99" t="s">
        <v>56</v>
      </c>
      <c r="AI127" s="100">
        <v>2</v>
      </c>
      <c r="AJ127" s="96">
        <v>1.8</v>
      </c>
      <c r="AK127" s="101">
        <v>8.5</v>
      </c>
      <c r="AL127" s="102"/>
      <c r="AM127" s="96">
        <v>9</v>
      </c>
      <c r="AN127" s="99">
        <v>17.75</v>
      </c>
      <c r="AO127" s="100">
        <f t="shared" si="5"/>
        <v>16.75</v>
      </c>
      <c r="AP127" s="100"/>
      <c r="AQ127" s="103"/>
      <c r="AR127" s="104"/>
      <c r="AX127" s="10"/>
      <c r="AY127" s="6"/>
      <c r="AZ127" s="6"/>
      <c r="BA127" s="11"/>
    </row>
    <row r="128" spans="1:57">
      <c r="A128" s="86">
        <v>143</v>
      </c>
      <c r="B128" s="87">
        <v>98820132</v>
      </c>
      <c r="C128" s="88" t="s">
        <v>201</v>
      </c>
      <c r="D128" s="89" t="str">
        <f>IFERROR(VLOOKUP(B128,'[1]1402_07_ST_STG'!U:X,4,FALSE),"")</f>
        <v/>
      </c>
      <c r="E128" s="90" t="s">
        <v>188</v>
      </c>
      <c r="F128" s="91"/>
      <c r="G128" s="92"/>
      <c r="H128" s="92">
        <v>18</v>
      </c>
      <c r="I128" s="92" t="s">
        <v>199</v>
      </c>
      <c r="J128" s="92" t="s">
        <v>202</v>
      </c>
      <c r="K128" s="92">
        <v>9</v>
      </c>
      <c r="L128" s="92" t="s">
        <v>128</v>
      </c>
      <c r="M128" s="92"/>
      <c r="N128" s="92"/>
      <c r="O128" s="92">
        <v>7</v>
      </c>
      <c r="P128" s="92">
        <v>14</v>
      </c>
      <c r="Q128" s="92">
        <v>21</v>
      </c>
      <c r="R128" s="92" t="s">
        <v>203</v>
      </c>
      <c r="S128" s="92"/>
      <c r="T128" s="93"/>
      <c r="U128" s="92">
        <v>30</v>
      </c>
      <c r="V128" s="94" t="str">
        <f t="shared" si="3"/>
        <v/>
      </c>
      <c r="W128" s="92">
        <f>IFERROR(VLOOKUP(B128,'[1]1402_07_ST_STG'!D:F,3,FALSE),"")</f>
        <v>9.9</v>
      </c>
      <c r="X128" s="92"/>
      <c r="Y128" s="92"/>
      <c r="Z128" s="92"/>
      <c r="AA128" s="92"/>
      <c r="AB128" s="92" t="str">
        <f t="shared" si="4"/>
        <v/>
      </c>
      <c r="AC128" s="95" t="str">
        <f>IFERROR(VLOOKUP(B128,'[1]1402_07_ST_STG'!AH:AS,12,FALSE),"")</f>
        <v>GG</v>
      </c>
      <c r="AD128" s="95"/>
      <c r="AE128" s="96">
        <v>1.8</v>
      </c>
      <c r="AF128" s="97"/>
      <c r="AG128" s="98">
        <v>9.9</v>
      </c>
      <c r="AH128" s="99" t="s">
        <v>56</v>
      </c>
      <c r="AI128" s="100">
        <v>2</v>
      </c>
      <c r="AJ128" s="96">
        <v>1.8</v>
      </c>
      <c r="AK128" s="101">
        <v>9.9</v>
      </c>
      <c r="AL128" s="102"/>
      <c r="AM128" s="96">
        <v>19.5</v>
      </c>
      <c r="AN128" s="99">
        <v>16.25</v>
      </c>
      <c r="AO128" s="100">
        <f t="shared" si="5"/>
        <v>18.900000000000002</v>
      </c>
      <c r="AP128" s="100"/>
      <c r="AQ128" s="103"/>
      <c r="AR128" s="104"/>
      <c r="AX128" s="10"/>
      <c r="AY128" s="6"/>
      <c r="AZ128" s="6"/>
      <c r="BA128" s="11"/>
    </row>
    <row r="129" spans="1:53">
      <c r="A129" s="86">
        <v>144</v>
      </c>
      <c r="B129" s="87">
        <v>401810555</v>
      </c>
      <c r="C129" s="88" t="s">
        <v>204</v>
      </c>
      <c r="D129" s="89" t="str">
        <f>IFERROR(VLOOKUP(B129,'[1]1402_07_ST_STG'!U:X,4,FALSE),"")</f>
        <v/>
      </c>
      <c r="E129" s="90" t="s">
        <v>197</v>
      </c>
      <c r="F129" s="91">
        <v>4</v>
      </c>
      <c r="G129" s="92"/>
      <c r="H129" s="92">
        <v>18</v>
      </c>
      <c r="I129" s="92">
        <v>25</v>
      </c>
      <c r="J129" s="92">
        <v>2</v>
      </c>
      <c r="K129" s="92">
        <v>9</v>
      </c>
      <c r="L129" s="92" t="s">
        <v>128</v>
      </c>
      <c r="M129" s="92"/>
      <c r="N129" s="92"/>
      <c r="O129" s="92">
        <v>7</v>
      </c>
      <c r="P129" s="92">
        <v>14</v>
      </c>
      <c r="Q129" s="92">
        <v>21</v>
      </c>
      <c r="R129" s="92" t="s">
        <v>76</v>
      </c>
      <c r="S129" s="92"/>
      <c r="T129" s="93"/>
      <c r="U129" s="92" t="s">
        <v>76</v>
      </c>
      <c r="V129" s="94" t="str">
        <f t="shared" si="3"/>
        <v/>
      </c>
      <c r="W129" s="92">
        <f>IFERROR(VLOOKUP(B129,'[1]1402_07_ST_STG'!D:F,3,FALSE),"")</f>
        <v>10</v>
      </c>
      <c r="X129" s="92"/>
      <c r="Y129" s="92"/>
      <c r="Z129" s="92"/>
      <c r="AA129" s="92"/>
      <c r="AB129" s="92" t="str">
        <f t="shared" si="4"/>
        <v/>
      </c>
      <c r="AC129" s="95" t="str">
        <f>IFERROR(VLOOKUP(B129,'[1]1402_07_ST_STG'!AH:AS,12,FALSE),"")</f>
        <v>GG</v>
      </c>
      <c r="AD129" s="95"/>
      <c r="AE129" s="96">
        <v>2</v>
      </c>
      <c r="AF129" s="97"/>
      <c r="AG129" s="98">
        <v>10</v>
      </c>
      <c r="AH129" s="99" t="s">
        <v>56</v>
      </c>
      <c r="AI129" s="100">
        <v>2</v>
      </c>
      <c r="AJ129" s="96">
        <v>2</v>
      </c>
      <c r="AK129" s="101">
        <v>10</v>
      </c>
      <c r="AL129" s="102"/>
      <c r="AM129" s="96">
        <v>15</v>
      </c>
      <c r="AN129" s="99">
        <v>19.25</v>
      </c>
      <c r="AO129" s="100">
        <f t="shared" si="5"/>
        <v>19.350000000000001</v>
      </c>
      <c r="AP129" s="100"/>
      <c r="AQ129" s="103"/>
      <c r="AR129" s="104"/>
      <c r="AX129" s="10"/>
      <c r="AY129" s="6"/>
      <c r="AZ129" s="6"/>
      <c r="BA129" s="11"/>
    </row>
    <row r="130" spans="1:53">
      <c r="A130" s="86">
        <v>145</v>
      </c>
      <c r="B130" s="87">
        <v>401809404</v>
      </c>
      <c r="C130" s="88" t="s">
        <v>205</v>
      </c>
      <c r="D130" s="89" t="str">
        <f>IFERROR(VLOOKUP(B130,'[1]1402_07_ST_STG'!U:X,4,FALSE),"")</f>
        <v/>
      </c>
      <c r="E130" s="90" t="s">
        <v>197</v>
      </c>
      <c r="F130" s="91"/>
      <c r="G130" s="92"/>
      <c r="H130" s="92"/>
      <c r="I130" s="92"/>
      <c r="J130" s="92"/>
      <c r="K130" s="92"/>
      <c r="L130" s="92" t="s">
        <v>36</v>
      </c>
      <c r="M130" s="92"/>
      <c r="N130" s="92"/>
      <c r="O130" s="92"/>
      <c r="P130" s="92"/>
      <c r="Q130" s="92"/>
      <c r="R130" s="92"/>
      <c r="S130" s="92"/>
      <c r="T130" s="93"/>
      <c r="U130" s="92">
        <v>0</v>
      </c>
      <c r="V130" s="94" t="str">
        <f t="shared" si="3"/>
        <v/>
      </c>
      <c r="W130" s="92">
        <f>IFERROR(VLOOKUP(B130,'[1]1402_07_ST_STG'!D:F,3,FALSE),"")</f>
        <v>0</v>
      </c>
      <c r="X130" s="92"/>
      <c r="Y130" s="92"/>
      <c r="Z130" s="92"/>
      <c r="AA130" s="92"/>
      <c r="AB130" s="92" t="str">
        <f t="shared" si="4"/>
        <v/>
      </c>
      <c r="AC130" s="95" t="str">
        <f>IFERROR(VLOOKUP(B130,'[1]1402_07_ST_STG'!AH:AS,12,FALSE),"")</f>
        <v/>
      </c>
      <c r="AD130" s="95"/>
      <c r="AE130" s="96">
        <v>0</v>
      </c>
      <c r="AF130" s="97"/>
      <c r="AG130" s="98"/>
      <c r="AH130" s="99" t="s">
        <v>36</v>
      </c>
      <c r="AI130" s="100"/>
      <c r="AJ130" s="96" t="s">
        <v>36</v>
      </c>
      <c r="AK130" s="101" t="s">
        <v>36</v>
      </c>
      <c r="AL130" s="102"/>
      <c r="AM130" s="96" t="s">
        <v>36</v>
      </c>
      <c r="AN130" s="99" t="s">
        <v>36</v>
      </c>
      <c r="AO130" s="100" t="str">
        <f t="shared" si="5"/>
        <v/>
      </c>
      <c r="AP130" s="100"/>
      <c r="AQ130" s="103"/>
      <c r="AR130" s="104"/>
      <c r="AX130" s="10"/>
      <c r="AY130" s="6"/>
      <c r="AZ130" s="6"/>
      <c r="BA130" s="11"/>
    </row>
    <row r="131" spans="1:53">
      <c r="A131" s="86">
        <v>146</v>
      </c>
      <c r="B131" s="87">
        <v>401806748</v>
      </c>
      <c r="C131" s="88" t="s">
        <v>206</v>
      </c>
      <c r="D131" s="89" t="str">
        <f>IFERROR(VLOOKUP(B131,'[1]1402_07_ST_STG'!U:X,4,FALSE),"")</f>
        <v/>
      </c>
      <c r="E131" s="90"/>
      <c r="F131" s="91">
        <v>4</v>
      </c>
      <c r="G131" s="92"/>
      <c r="H131" s="92">
        <v>18</v>
      </c>
      <c r="I131" s="92">
        <v>25</v>
      </c>
      <c r="J131" s="92">
        <v>2</v>
      </c>
      <c r="K131" s="92">
        <v>9</v>
      </c>
      <c r="L131" s="92" t="s">
        <v>128</v>
      </c>
      <c r="M131" s="92"/>
      <c r="N131" s="92"/>
      <c r="O131" s="92"/>
      <c r="P131" s="92">
        <v>14</v>
      </c>
      <c r="Q131" s="92">
        <v>21</v>
      </c>
      <c r="R131" s="92" t="s">
        <v>76</v>
      </c>
      <c r="S131" s="92"/>
      <c r="T131" s="93"/>
      <c r="U131" s="92">
        <v>30</v>
      </c>
      <c r="V131" s="94" t="str">
        <f t="shared" ref="V131:V194" si="6">IF(AG131-W131=0,"",AG131-W131)</f>
        <v/>
      </c>
      <c r="W131" s="92">
        <f>IFERROR(VLOOKUP(B131,'[1]1402_07_ST_STG'!D:F,3,FALSE),"")</f>
        <v>9</v>
      </c>
      <c r="X131" s="92"/>
      <c r="Y131" s="92"/>
      <c r="Z131" s="92"/>
      <c r="AA131" s="92"/>
      <c r="AB131" s="92" t="str">
        <f t="shared" ref="AB131:AB194" si="7">IF(AC131&lt;&gt;AH131,"ER","")</f>
        <v/>
      </c>
      <c r="AC131" s="95" t="str">
        <f>IFERROR(VLOOKUP(B131,'[1]1402_07_ST_STG'!AH:AS,12,FALSE),"")</f>
        <v>GG</v>
      </c>
      <c r="AD131" s="95"/>
      <c r="AE131" s="96">
        <v>2</v>
      </c>
      <c r="AF131" s="107"/>
      <c r="AG131" s="98">
        <v>9</v>
      </c>
      <c r="AH131" s="99" t="s">
        <v>56</v>
      </c>
      <c r="AI131" s="100">
        <v>2</v>
      </c>
      <c r="AJ131" s="96">
        <v>2</v>
      </c>
      <c r="AK131" s="101">
        <v>9</v>
      </c>
      <c r="AL131" s="102"/>
      <c r="AM131" s="96">
        <v>18.5</v>
      </c>
      <c r="AN131" s="99">
        <v>19.75</v>
      </c>
      <c r="AO131" s="100">
        <f t="shared" si="5"/>
        <v>18.8</v>
      </c>
      <c r="AP131" s="100"/>
      <c r="AQ131" s="103"/>
      <c r="AR131" s="104"/>
      <c r="AX131" s="10"/>
      <c r="AY131" s="6"/>
      <c r="AZ131" s="6"/>
      <c r="BA131" s="11"/>
    </row>
    <row r="132" spans="1:53">
      <c r="A132" s="86">
        <v>147</v>
      </c>
      <c r="B132" s="87">
        <v>401809726</v>
      </c>
      <c r="C132" s="88" t="s">
        <v>207</v>
      </c>
      <c r="D132" s="89" t="str">
        <f>IFERROR(VLOOKUP(B132,'[1]1402_07_ST_STG'!U:X,4,FALSE),"")</f>
        <v/>
      </c>
      <c r="E132" s="90" t="s">
        <v>188</v>
      </c>
      <c r="F132" s="91"/>
      <c r="G132" s="92"/>
      <c r="H132" s="92">
        <v>18</v>
      </c>
      <c r="I132" s="92">
        <v>25</v>
      </c>
      <c r="J132" s="92">
        <v>2</v>
      </c>
      <c r="K132" s="92">
        <v>9</v>
      </c>
      <c r="L132" s="92" t="s">
        <v>128</v>
      </c>
      <c r="M132" s="92"/>
      <c r="N132" s="92"/>
      <c r="O132" s="92">
        <v>7</v>
      </c>
      <c r="P132" s="92">
        <v>14</v>
      </c>
      <c r="Q132" s="92">
        <v>21</v>
      </c>
      <c r="R132" s="92" t="s">
        <v>76</v>
      </c>
      <c r="S132" s="92"/>
      <c r="T132" s="93"/>
      <c r="U132" s="92">
        <v>30</v>
      </c>
      <c r="V132" s="94">
        <f t="shared" si="6"/>
        <v>10</v>
      </c>
      <c r="W132" s="92">
        <f>IFERROR(VLOOKUP(B132,'[1]1402_07_ST_STG'!D:F,3,FALSE),"")</f>
        <v>0</v>
      </c>
      <c r="X132" s="92"/>
      <c r="Y132" s="92"/>
      <c r="Z132" s="92"/>
      <c r="AA132" s="92"/>
      <c r="AB132" s="92" t="str">
        <f t="shared" si="7"/>
        <v/>
      </c>
      <c r="AC132" s="95" t="str">
        <f>IFERROR(VLOOKUP(B132,'[1]1402_07_ST_STG'!AH:AS,12,FALSE),"")</f>
        <v>GG</v>
      </c>
      <c r="AD132" s="95"/>
      <c r="AE132" s="96">
        <v>1.9</v>
      </c>
      <c r="AF132" s="97"/>
      <c r="AG132" s="98">
        <v>10</v>
      </c>
      <c r="AH132" s="99" t="s">
        <v>56</v>
      </c>
      <c r="AI132" s="100">
        <v>2</v>
      </c>
      <c r="AJ132" s="96">
        <v>1.8</v>
      </c>
      <c r="AK132" s="101">
        <v>10</v>
      </c>
      <c r="AL132" s="102"/>
      <c r="AM132" s="96">
        <v>13</v>
      </c>
      <c r="AN132" s="99">
        <v>18</v>
      </c>
      <c r="AO132" s="100">
        <f t="shared" ref="AO132:AO195" si="8">IFERROR((AN132*4/20)+(AM132*2/20)+AI132+AK132+AJ132,"")</f>
        <v>18.7</v>
      </c>
      <c r="AP132" s="100"/>
      <c r="AQ132" s="103"/>
      <c r="AR132" s="104"/>
      <c r="AX132" s="10"/>
      <c r="AY132" s="6"/>
      <c r="AZ132" s="6"/>
      <c r="BA132" s="6"/>
    </row>
    <row r="133" spans="1:53">
      <c r="A133" s="86">
        <v>148</v>
      </c>
      <c r="B133" s="87">
        <v>401809896</v>
      </c>
      <c r="C133" s="88" t="s">
        <v>208</v>
      </c>
      <c r="D133" s="89" t="str">
        <f>IFERROR(VLOOKUP(B133,'[1]1402_07_ST_STG'!U:X,4,FALSE),"")</f>
        <v/>
      </c>
      <c r="E133" s="90" t="s">
        <v>197</v>
      </c>
      <c r="F133" s="91"/>
      <c r="G133" s="92"/>
      <c r="H133" s="92"/>
      <c r="I133" s="92"/>
      <c r="J133" s="92"/>
      <c r="K133" s="92"/>
      <c r="L133" s="92" t="s">
        <v>36</v>
      </c>
      <c r="M133" s="92"/>
      <c r="N133" s="92"/>
      <c r="O133" s="92"/>
      <c r="P133" s="92"/>
      <c r="Q133" s="92"/>
      <c r="R133" s="92"/>
      <c r="S133" s="92"/>
      <c r="T133" s="93"/>
      <c r="U133" s="92">
        <v>0</v>
      </c>
      <c r="V133" s="94" t="str">
        <f t="shared" si="6"/>
        <v/>
      </c>
      <c r="W133" s="92">
        <f>IFERROR(VLOOKUP(B133,'[1]1402_07_ST_STG'!D:F,3,FALSE),"")</f>
        <v>0</v>
      </c>
      <c r="X133" s="92"/>
      <c r="Y133" s="92"/>
      <c r="Z133" s="92"/>
      <c r="AA133" s="92"/>
      <c r="AB133" s="92" t="str">
        <f t="shared" si="7"/>
        <v/>
      </c>
      <c r="AC133" s="95" t="str">
        <f>IFERROR(VLOOKUP(B133,'[1]1402_07_ST_STG'!AH:AS,12,FALSE),"")</f>
        <v/>
      </c>
      <c r="AD133" s="95"/>
      <c r="AE133" s="96">
        <v>0</v>
      </c>
      <c r="AF133" s="97"/>
      <c r="AG133" s="98"/>
      <c r="AH133" s="99" t="s">
        <v>36</v>
      </c>
      <c r="AI133" s="100"/>
      <c r="AJ133" s="96" t="s">
        <v>36</v>
      </c>
      <c r="AK133" s="101" t="s">
        <v>36</v>
      </c>
      <c r="AL133" s="102"/>
      <c r="AM133" s="96" t="s">
        <v>36</v>
      </c>
      <c r="AN133" s="99" t="s">
        <v>36</v>
      </c>
      <c r="AO133" s="100" t="str">
        <f t="shared" si="8"/>
        <v/>
      </c>
      <c r="AP133" s="100"/>
      <c r="AQ133" s="103"/>
      <c r="AR133" s="104"/>
      <c r="AX133" s="10"/>
      <c r="AY133" s="6"/>
      <c r="AZ133" s="6"/>
      <c r="BA133" s="6"/>
    </row>
    <row r="134" spans="1:53">
      <c r="A134" s="86">
        <v>149</v>
      </c>
      <c r="B134" s="87">
        <v>401811390</v>
      </c>
      <c r="C134" s="88" t="s">
        <v>209</v>
      </c>
      <c r="D134" s="89" t="str">
        <f>IFERROR(VLOOKUP(B134,'[1]1402_07_ST_STG'!U:X,4,FALSE),"")</f>
        <v/>
      </c>
      <c r="E134" s="90" t="s">
        <v>197</v>
      </c>
      <c r="F134" s="91"/>
      <c r="G134" s="92"/>
      <c r="H134" s="92"/>
      <c r="I134" s="92"/>
      <c r="J134" s="92"/>
      <c r="K134" s="92"/>
      <c r="L134" s="92" t="s">
        <v>36</v>
      </c>
      <c r="M134" s="92"/>
      <c r="N134" s="92"/>
      <c r="O134" s="92"/>
      <c r="P134" s="92"/>
      <c r="Q134" s="92"/>
      <c r="R134" s="92"/>
      <c r="S134" s="92"/>
      <c r="T134" s="93"/>
      <c r="U134" s="92">
        <v>0</v>
      </c>
      <c r="V134" s="94" t="str">
        <f t="shared" si="6"/>
        <v/>
      </c>
      <c r="W134" s="92">
        <f>IFERROR(VLOOKUP(B134,'[1]1402_07_ST_STG'!D:F,3,FALSE),"")</f>
        <v>0</v>
      </c>
      <c r="X134" s="92"/>
      <c r="Y134" s="92"/>
      <c r="Z134" s="92"/>
      <c r="AA134" s="92"/>
      <c r="AB134" s="92" t="str">
        <f t="shared" si="7"/>
        <v/>
      </c>
      <c r="AC134" s="95" t="str">
        <f>IFERROR(VLOOKUP(B134,'[1]1402_07_ST_STG'!AH:AS,12,FALSE),"")</f>
        <v/>
      </c>
      <c r="AD134" s="95"/>
      <c r="AE134" s="96" t="e">
        <v>#VALUE!</v>
      </c>
      <c r="AF134" s="97"/>
      <c r="AG134" s="98"/>
      <c r="AH134" s="99" t="s">
        <v>36</v>
      </c>
      <c r="AI134" s="100"/>
      <c r="AJ134" s="96" t="s">
        <v>36</v>
      </c>
      <c r="AK134" s="101" t="s">
        <v>36</v>
      </c>
      <c r="AL134" s="102"/>
      <c r="AM134" s="96" t="s">
        <v>36</v>
      </c>
      <c r="AN134" s="99" t="s">
        <v>36</v>
      </c>
      <c r="AO134" s="100" t="str">
        <f t="shared" si="8"/>
        <v/>
      </c>
      <c r="AP134" s="100"/>
      <c r="AQ134" s="103"/>
      <c r="AR134" s="104"/>
      <c r="AX134" s="10"/>
      <c r="AY134" s="6"/>
      <c r="AZ134" s="6"/>
      <c r="BA134" s="11"/>
    </row>
    <row r="135" spans="1:53">
      <c r="A135" s="86">
        <v>150</v>
      </c>
      <c r="B135" s="87">
        <v>401809902</v>
      </c>
      <c r="C135" s="88" t="s">
        <v>157</v>
      </c>
      <c r="D135" s="89" t="str">
        <f>IFERROR(VLOOKUP(B135,'[1]1402_07_ST_STG'!U:X,4,FALSE),"")</f>
        <v/>
      </c>
      <c r="E135" s="90" t="s">
        <v>197</v>
      </c>
      <c r="F135" s="91">
        <v>4</v>
      </c>
      <c r="G135" s="92"/>
      <c r="H135" s="92">
        <v>18</v>
      </c>
      <c r="I135" s="92"/>
      <c r="J135" s="92">
        <v>2</v>
      </c>
      <c r="K135" s="92"/>
      <c r="L135" s="92" t="s">
        <v>128</v>
      </c>
      <c r="M135" s="92"/>
      <c r="N135" s="92"/>
      <c r="O135" s="92">
        <v>7</v>
      </c>
      <c r="P135" s="92" t="s">
        <v>47</v>
      </c>
      <c r="Q135" s="92">
        <v>21</v>
      </c>
      <c r="R135" s="92">
        <v>27</v>
      </c>
      <c r="S135" s="92"/>
      <c r="T135" s="93"/>
      <c r="U135" s="92">
        <v>30</v>
      </c>
      <c r="V135" s="94">
        <f t="shared" si="6"/>
        <v>9.9</v>
      </c>
      <c r="W135" s="92">
        <f>IFERROR(VLOOKUP(B135,'[1]1402_07_ST_STG'!D:F,3,FALSE),"")</f>
        <v>0</v>
      </c>
      <c r="X135" s="92"/>
      <c r="Y135" s="92"/>
      <c r="Z135" s="92"/>
      <c r="AA135" s="92"/>
      <c r="AB135" s="92" t="str">
        <f t="shared" si="7"/>
        <v/>
      </c>
      <c r="AC135" s="95" t="str">
        <f>IFERROR(VLOOKUP(B135,'[1]1402_07_ST_STG'!AH:AS,12,FALSE),"")</f>
        <v>GG</v>
      </c>
      <c r="AD135" s="95"/>
      <c r="AE135" s="96">
        <v>1.4</v>
      </c>
      <c r="AF135" s="97"/>
      <c r="AG135" s="98">
        <v>9.9</v>
      </c>
      <c r="AH135" s="99" t="s">
        <v>56</v>
      </c>
      <c r="AI135" s="100">
        <v>1.7</v>
      </c>
      <c r="AJ135" s="96">
        <v>2</v>
      </c>
      <c r="AK135" s="101">
        <v>9.9</v>
      </c>
      <c r="AL135" s="102"/>
      <c r="AM135" s="96">
        <v>6.75</v>
      </c>
      <c r="AN135" s="99">
        <v>11.5</v>
      </c>
      <c r="AO135" s="100">
        <f t="shared" si="8"/>
        <v>16.574999999999999</v>
      </c>
      <c r="AP135" s="100"/>
      <c r="AQ135" s="103"/>
      <c r="AR135" s="104"/>
      <c r="AX135" s="10"/>
      <c r="AY135" s="6"/>
      <c r="AZ135" s="6"/>
      <c r="BA135" s="11"/>
    </row>
    <row r="136" spans="1:53">
      <c r="A136" s="86">
        <v>151</v>
      </c>
      <c r="B136" s="87">
        <v>401811286</v>
      </c>
      <c r="C136" s="88" t="s">
        <v>55</v>
      </c>
      <c r="D136" s="89" t="str">
        <f>IFERROR(VLOOKUP(B136,'[1]1402_07_ST_STG'!U:X,4,FALSE),"")</f>
        <v/>
      </c>
      <c r="E136" s="90" t="s">
        <v>197</v>
      </c>
      <c r="F136" s="91"/>
      <c r="G136" s="92"/>
      <c r="H136" s="92">
        <v>18</v>
      </c>
      <c r="I136" s="92">
        <v>25</v>
      </c>
      <c r="J136" s="92"/>
      <c r="K136" s="92">
        <v>9</v>
      </c>
      <c r="L136" s="92" t="s">
        <v>36</v>
      </c>
      <c r="M136" s="92"/>
      <c r="N136" s="92"/>
      <c r="O136" s="92">
        <v>7</v>
      </c>
      <c r="P136" s="92" t="s">
        <v>47</v>
      </c>
      <c r="Q136" s="92"/>
      <c r="R136" s="92" t="s">
        <v>76</v>
      </c>
      <c r="S136" s="92" t="s">
        <v>172</v>
      </c>
      <c r="T136" s="93"/>
      <c r="U136" s="92">
        <v>30</v>
      </c>
      <c r="V136" s="94">
        <f t="shared" si="6"/>
        <v>9.9</v>
      </c>
      <c r="W136" s="92">
        <f>IFERROR(VLOOKUP(B136,'[1]1402_07_ST_STG'!D:F,3,FALSE),"")</f>
        <v>0</v>
      </c>
      <c r="X136" s="92"/>
      <c r="Y136" s="92"/>
      <c r="Z136" s="92"/>
      <c r="AA136" s="92"/>
      <c r="AB136" s="92" t="str">
        <f t="shared" si="7"/>
        <v/>
      </c>
      <c r="AC136" s="95" t="str">
        <f>IFERROR(VLOOKUP(B136,'[1]1402_07_ST_STG'!AH:AS,12,FALSE),"")</f>
        <v>GG</v>
      </c>
      <c r="AD136" s="95"/>
      <c r="AE136" s="96">
        <v>1.7</v>
      </c>
      <c r="AF136" s="97"/>
      <c r="AG136" s="98">
        <v>9.9</v>
      </c>
      <c r="AH136" s="99" t="s">
        <v>56</v>
      </c>
      <c r="AI136" s="100">
        <v>1.7</v>
      </c>
      <c r="AJ136" s="96">
        <v>1.6</v>
      </c>
      <c r="AK136" s="101">
        <v>9.9</v>
      </c>
      <c r="AL136" s="102"/>
      <c r="AM136" s="96">
        <v>2.5</v>
      </c>
      <c r="AN136" s="99">
        <v>0</v>
      </c>
      <c r="AO136" s="100">
        <f t="shared" si="8"/>
        <v>13.45</v>
      </c>
      <c r="AP136" s="100"/>
      <c r="AQ136" s="103"/>
      <c r="AR136" s="104"/>
      <c r="AX136" s="10"/>
      <c r="AY136" s="6"/>
      <c r="AZ136" s="6"/>
      <c r="BA136" s="6"/>
    </row>
    <row r="137" spans="1:53">
      <c r="A137" s="86">
        <v>152</v>
      </c>
      <c r="B137" s="87">
        <v>401811366</v>
      </c>
      <c r="C137" s="88" t="s">
        <v>210</v>
      </c>
      <c r="D137" s="89" t="str">
        <f>IFERROR(VLOOKUP(B137,'[1]1402_07_ST_STG'!U:X,4,FALSE),"")</f>
        <v/>
      </c>
      <c r="E137" s="90" t="s">
        <v>197</v>
      </c>
      <c r="F137" s="91"/>
      <c r="G137" s="92"/>
      <c r="H137" s="92"/>
      <c r="I137" s="92"/>
      <c r="J137" s="92"/>
      <c r="K137" s="92"/>
      <c r="L137" s="92" t="s">
        <v>36</v>
      </c>
      <c r="M137" s="92"/>
      <c r="N137" s="92"/>
      <c r="O137" s="92"/>
      <c r="P137" s="92"/>
      <c r="Q137" s="92"/>
      <c r="R137" s="92"/>
      <c r="S137" s="92"/>
      <c r="T137" s="93"/>
      <c r="U137" s="92">
        <v>0</v>
      </c>
      <c r="V137" s="94" t="str">
        <f t="shared" si="6"/>
        <v/>
      </c>
      <c r="W137" s="92">
        <f>IFERROR(VLOOKUP(B137,'[1]1402_07_ST_STG'!D:F,3,FALSE),"")</f>
        <v>0</v>
      </c>
      <c r="X137" s="92"/>
      <c r="Y137" s="92"/>
      <c r="Z137" s="92"/>
      <c r="AA137" s="92"/>
      <c r="AB137" s="92" t="str">
        <f t="shared" si="7"/>
        <v>ER</v>
      </c>
      <c r="AC137" s="105" t="str">
        <f>IFERROR(VLOOKUP(B137,'[1]1402_07_ST_STG'!AH:AS,12,FALSE),"")</f>
        <v>GG</v>
      </c>
      <c r="AD137" s="95"/>
      <c r="AE137" s="96">
        <v>0</v>
      </c>
      <c r="AF137" s="97"/>
      <c r="AG137" s="98"/>
      <c r="AH137" s="99" t="s">
        <v>36</v>
      </c>
      <c r="AI137" s="100"/>
      <c r="AJ137" s="96" t="s">
        <v>36</v>
      </c>
      <c r="AK137" s="101" t="s">
        <v>36</v>
      </c>
      <c r="AL137" s="102"/>
      <c r="AM137" s="96" t="s">
        <v>36</v>
      </c>
      <c r="AN137" s="99" t="s">
        <v>36</v>
      </c>
      <c r="AO137" s="100" t="str">
        <f t="shared" si="8"/>
        <v/>
      </c>
      <c r="AP137" s="100"/>
      <c r="AQ137" s="103"/>
      <c r="AR137" s="104"/>
      <c r="AX137" s="10"/>
      <c r="AY137" s="6"/>
      <c r="AZ137" s="6"/>
      <c r="BA137" s="11"/>
    </row>
    <row r="138" spans="1:53">
      <c r="A138" s="86">
        <v>153</v>
      </c>
      <c r="B138" s="87">
        <v>401806475</v>
      </c>
      <c r="C138" s="88" t="s">
        <v>211</v>
      </c>
      <c r="D138" s="89" t="str">
        <f>IFERROR(VLOOKUP(B138,'[1]1402_07_ST_STG'!U:X,4,FALSE),"")</f>
        <v/>
      </c>
      <c r="E138" s="90" t="s">
        <v>197</v>
      </c>
      <c r="F138" s="91"/>
      <c r="G138" s="92"/>
      <c r="H138" s="92"/>
      <c r="I138" s="92"/>
      <c r="J138" s="92"/>
      <c r="K138" s="92"/>
      <c r="L138" s="92" t="s">
        <v>36</v>
      </c>
      <c r="M138" s="92"/>
      <c r="N138" s="127"/>
      <c r="O138" s="92"/>
      <c r="P138" s="92"/>
      <c r="Q138" s="92"/>
      <c r="R138" s="92"/>
      <c r="S138" s="92"/>
      <c r="T138" s="93"/>
      <c r="U138" s="92">
        <v>0</v>
      </c>
      <c r="V138" s="94" t="str">
        <f t="shared" si="6"/>
        <v/>
      </c>
      <c r="W138" s="92">
        <f>IFERROR(VLOOKUP(B138,'[1]1402_07_ST_STG'!D:F,3,FALSE),"")</f>
        <v>0</v>
      </c>
      <c r="X138" s="92"/>
      <c r="Y138" s="92"/>
      <c r="Z138" s="92"/>
      <c r="AA138" s="92"/>
      <c r="AB138" s="92" t="str">
        <f t="shared" si="7"/>
        <v/>
      </c>
      <c r="AC138" s="95" t="str">
        <f>IFERROR(VLOOKUP(B138,'[1]1402_07_ST_STG'!AH:AS,12,FALSE),"")</f>
        <v/>
      </c>
      <c r="AD138" s="95"/>
      <c r="AE138" s="96" t="e">
        <v>#VALUE!</v>
      </c>
      <c r="AF138" s="97"/>
      <c r="AG138" s="98"/>
      <c r="AH138" s="99" t="s">
        <v>36</v>
      </c>
      <c r="AI138" s="100"/>
      <c r="AJ138" s="96" t="s">
        <v>36</v>
      </c>
      <c r="AK138" s="101" t="s">
        <v>36</v>
      </c>
      <c r="AL138" s="102"/>
      <c r="AM138" s="96" t="s">
        <v>36</v>
      </c>
      <c r="AN138" s="99" t="s">
        <v>36</v>
      </c>
      <c r="AO138" s="100" t="str">
        <f t="shared" si="8"/>
        <v/>
      </c>
      <c r="AP138" s="100"/>
      <c r="AQ138" s="103"/>
      <c r="AR138" s="104"/>
      <c r="AX138" s="10"/>
      <c r="AY138" s="6"/>
      <c r="AZ138" s="6"/>
      <c r="BA138" s="6"/>
    </row>
    <row r="139" spans="1:53">
      <c r="A139" s="86">
        <v>154</v>
      </c>
      <c r="B139" s="87">
        <v>401811060</v>
      </c>
      <c r="C139" s="88" t="s">
        <v>212</v>
      </c>
      <c r="D139" s="89" t="str">
        <f>IFERROR(VLOOKUP(B139,'[1]1402_07_ST_STG'!U:X,4,FALSE),"")</f>
        <v/>
      </c>
      <c r="E139" s="90" t="s">
        <v>197</v>
      </c>
      <c r="F139" s="91"/>
      <c r="G139" s="92"/>
      <c r="H139" s="92"/>
      <c r="I139" s="92"/>
      <c r="J139" s="92"/>
      <c r="K139" s="92"/>
      <c r="L139" s="92" t="s">
        <v>36</v>
      </c>
      <c r="M139" s="92"/>
      <c r="N139" s="92"/>
      <c r="O139" s="92"/>
      <c r="P139" s="92"/>
      <c r="Q139" s="92"/>
      <c r="R139" s="92"/>
      <c r="S139" s="92"/>
      <c r="T139" s="93"/>
      <c r="U139" s="92">
        <v>0</v>
      </c>
      <c r="V139" s="94" t="str">
        <f t="shared" si="6"/>
        <v/>
      </c>
      <c r="W139" s="92">
        <f>IFERROR(VLOOKUP(B139,'[1]1402_07_ST_STG'!D:F,3,FALSE),"")</f>
        <v>0</v>
      </c>
      <c r="X139" s="92"/>
      <c r="Y139" s="92"/>
      <c r="Z139" s="92"/>
      <c r="AA139" s="92"/>
      <c r="AB139" s="92" t="str">
        <f t="shared" si="7"/>
        <v/>
      </c>
      <c r="AC139" s="95" t="str">
        <f>IFERROR(VLOOKUP(B139,'[1]1402_07_ST_STG'!AH:AS,12,FALSE),"")</f>
        <v/>
      </c>
      <c r="AD139" s="95"/>
      <c r="AE139" s="96" t="e">
        <v>#VALUE!</v>
      </c>
      <c r="AF139" s="97"/>
      <c r="AG139" s="98"/>
      <c r="AH139" s="99" t="s">
        <v>36</v>
      </c>
      <c r="AI139" s="100"/>
      <c r="AJ139" s="96" t="s">
        <v>36</v>
      </c>
      <c r="AK139" s="101" t="s">
        <v>36</v>
      </c>
      <c r="AL139" s="102"/>
      <c r="AM139" s="96" t="s">
        <v>36</v>
      </c>
      <c r="AN139" s="99" t="s">
        <v>36</v>
      </c>
      <c r="AO139" s="100" t="str">
        <f t="shared" si="8"/>
        <v/>
      </c>
      <c r="AP139" s="100"/>
      <c r="AQ139" s="103"/>
      <c r="AR139" s="104"/>
      <c r="AX139" s="6"/>
      <c r="AY139" s="6"/>
      <c r="AZ139" s="6"/>
      <c r="BA139" s="6"/>
    </row>
    <row r="140" spans="1:53">
      <c r="A140" s="86">
        <v>155</v>
      </c>
      <c r="B140" s="87">
        <v>98821136</v>
      </c>
      <c r="C140" s="88" t="s">
        <v>213</v>
      </c>
      <c r="D140" s="89" t="str">
        <f>IFERROR(VLOOKUP(B140,'[1]1402_07_ST_STG'!U:X,4,FALSE),"")</f>
        <v/>
      </c>
      <c r="E140" s="90" t="s">
        <v>188</v>
      </c>
      <c r="F140" s="91"/>
      <c r="G140" s="92"/>
      <c r="H140" s="92">
        <v>18</v>
      </c>
      <c r="I140" s="92"/>
      <c r="J140" s="92"/>
      <c r="K140" s="92"/>
      <c r="L140" s="92" t="s">
        <v>36</v>
      </c>
      <c r="M140" s="92"/>
      <c r="N140" s="92"/>
      <c r="O140" s="92"/>
      <c r="P140" s="92"/>
      <c r="Q140" s="92"/>
      <c r="R140" s="92"/>
      <c r="S140" s="92"/>
      <c r="T140" s="93"/>
      <c r="U140" s="92">
        <v>0</v>
      </c>
      <c r="V140" s="94" t="str">
        <f t="shared" si="6"/>
        <v/>
      </c>
      <c r="W140" s="92">
        <f>IFERROR(VLOOKUP(B140,'[1]1402_07_ST_STG'!D:F,3,FALSE),"")</f>
        <v>0</v>
      </c>
      <c r="X140" s="92"/>
      <c r="Y140" s="92"/>
      <c r="Z140" s="92"/>
      <c r="AA140" s="92"/>
      <c r="AB140" s="92" t="str">
        <f t="shared" si="7"/>
        <v>ER</v>
      </c>
      <c r="AC140" s="125" t="str">
        <f>IFERROR(VLOOKUP(B140,'[1]1402_07_ST_STG'!AH:AS,12,FALSE),"")</f>
        <v>GG</v>
      </c>
      <c r="AD140" s="95"/>
      <c r="AE140" s="96">
        <v>0</v>
      </c>
      <c r="AF140" s="97"/>
      <c r="AG140" s="98"/>
      <c r="AH140" s="99" t="s">
        <v>36</v>
      </c>
      <c r="AI140" s="100"/>
      <c r="AJ140" s="96" t="s">
        <v>36</v>
      </c>
      <c r="AK140" s="101" t="s">
        <v>36</v>
      </c>
      <c r="AL140" s="102"/>
      <c r="AM140" s="96" t="s">
        <v>36</v>
      </c>
      <c r="AN140" s="99" t="s">
        <v>36</v>
      </c>
      <c r="AO140" s="100" t="str">
        <f t="shared" si="8"/>
        <v/>
      </c>
      <c r="AP140" s="100"/>
      <c r="AQ140" s="103"/>
      <c r="AR140" s="104"/>
      <c r="AX140" s="6"/>
      <c r="AY140" s="6"/>
      <c r="AZ140" s="6"/>
      <c r="BA140" s="6"/>
    </row>
    <row r="141" spans="1:53">
      <c r="A141" s="86">
        <v>156</v>
      </c>
      <c r="B141" s="87">
        <v>401811294</v>
      </c>
      <c r="C141" s="88" t="s">
        <v>214</v>
      </c>
      <c r="D141" s="89" t="str">
        <f>IFERROR(VLOOKUP(B141,'[1]1402_07_ST_STG'!U:X,4,FALSE),"")</f>
        <v/>
      </c>
      <c r="E141" s="90" t="s">
        <v>197</v>
      </c>
      <c r="F141" s="91"/>
      <c r="G141" s="92"/>
      <c r="H141" s="92"/>
      <c r="I141" s="92"/>
      <c r="J141" s="92"/>
      <c r="K141" s="92"/>
      <c r="L141" s="92" t="s">
        <v>36</v>
      </c>
      <c r="M141" s="92"/>
      <c r="N141" s="92"/>
      <c r="O141" s="92"/>
      <c r="P141" s="92"/>
      <c r="Q141" s="92"/>
      <c r="R141" s="92"/>
      <c r="S141" s="92"/>
      <c r="T141" s="93"/>
      <c r="U141" s="92">
        <v>0</v>
      </c>
      <c r="V141" s="94" t="str">
        <f t="shared" si="6"/>
        <v/>
      </c>
      <c r="W141" s="92">
        <f>IFERROR(VLOOKUP(B141,'[1]1402_07_ST_STG'!D:F,3,FALSE),"")</f>
        <v>0</v>
      </c>
      <c r="X141" s="92"/>
      <c r="Y141" s="92"/>
      <c r="Z141" s="92"/>
      <c r="AA141" s="92"/>
      <c r="AB141" s="92" t="str">
        <f t="shared" si="7"/>
        <v/>
      </c>
      <c r="AC141" s="95" t="str">
        <f>IFERROR(VLOOKUP(B141,'[1]1402_07_ST_STG'!AH:AS,12,FALSE),"")</f>
        <v/>
      </c>
      <c r="AD141" s="95"/>
      <c r="AE141" s="96" t="e">
        <v>#VALUE!</v>
      </c>
      <c r="AF141" s="97"/>
      <c r="AG141" s="98"/>
      <c r="AH141" s="99" t="s">
        <v>36</v>
      </c>
      <c r="AI141" s="100"/>
      <c r="AJ141" s="96" t="s">
        <v>36</v>
      </c>
      <c r="AK141" s="101" t="s">
        <v>36</v>
      </c>
      <c r="AL141" s="102"/>
      <c r="AM141" s="96" t="s">
        <v>36</v>
      </c>
      <c r="AN141" s="99" t="s">
        <v>36</v>
      </c>
      <c r="AO141" s="100" t="str">
        <f t="shared" si="8"/>
        <v/>
      </c>
      <c r="AP141" s="100"/>
      <c r="AQ141" s="103"/>
      <c r="AR141" s="104"/>
      <c r="AX141" s="6"/>
      <c r="AY141" s="6"/>
      <c r="AZ141" s="6"/>
      <c r="BA141" s="6"/>
    </row>
    <row r="142" spans="1:53">
      <c r="A142" s="86">
        <v>157</v>
      </c>
      <c r="B142" s="87">
        <v>401809558</v>
      </c>
      <c r="C142" s="88" t="s">
        <v>215</v>
      </c>
      <c r="D142" s="89" t="str">
        <f>IFERROR(VLOOKUP(B142,'[1]1402_07_ST_STG'!U:X,4,FALSE),"")</f>
        <v/>
      </c>
      <c r="E142" s="90" t="s">
        <v>197</v>
      </c>
      <c r="F142" s="91"/>
      <c r="G142" s="92"/>
      <c r="H142" s="92">
        <v>18</v>
      </c>
      <c r="I142" s="92">
        <v>25</v>
      </c>
      <c r="J142" s="92">
        <v>2</v>
      </c>
      <c r="K142" s="92"/>
      <c r="L142" s="92" t="s">
        <v>36</v>
      </c>
      <c r="M142" s="92"/>
      <c r="N142" s="92"/>
      <c r="O142" s="92"/>
      <c r="P142" s="92"/>
      <c r="Q142" s="92"/>
      <c r="R142" s="92"/>
      <c r="S142" s="92"/>
      <c r="T142" s="93"/>
      <c r="U142" s="92">
        <v>0</v>
      </c>
      <c r="V142" s="94" t="str">
        <f t="shared" si="6"/>
        <v/>
      </c>
      <c r="W142" s="92">
        <f>IFERROR(VLOOKUP(B142,'[1]1402_07_ST_STG'!D:F,3,FALSE),"")</f>
        <v>0</v>
      </c>
      <c r="X142" s="92"/>
      <c r="Y142" s="92"/>
      <c r="Z142" s="92"/>
      <c r="AA142" s="92"/>
      <c r="AB142" s="92" t="str">
        <f t="shared" si="7"/>
        <v>ER</v>
      </c>
      <c r="AC142" s="105" t="str">
        <f>IFERROR(VLOOKUP(B142,'[1]1402_07_ST_STG'!AH:AS,12,FALSE),"")</f>
        <v>GG</v>
      </c>
      <c r="AD142" s="95"/>
      <c r="AE142" s="96">
        <v>0.4</v>
      </c>
      <c r="AF142" s="97"/>
      <c r="AG142" s="98"/>
      <c r="AH142" s="99" t="s">
        <v>36</v>
      </c>
      <c r="AI142" s="100">
        <v>1</v>
      </c>
      <c r="AJ142" s="96" t="s">
        <v>36</v>
      </c>
      <c r="AK142" s="101" t="s">
        <v>36</v>
      </c>
      <c r="AL142" s="102"/>
      <c r="AM142" s="96" t="s">
        <v>36</v>
      </c>
      <c r="AN142" s="99" t="s">
        <v>36</v>
      </c>
      <c r="AO142" s="100" t="str">
        <f t="shared" si="8"/>
        <v/>
      </c>
      <c r="AP142" s="100"/>
      <c r="AQ142" s="103"/>
      <c r="AR142" s="104"/>
      <c r="AX142" s="6"/>
      <c r="AY142" s="6"/>
      <c r="AZ142" s="6"/>
      <c r="BA142" s="11"/>
    </row>
    <row r="143" spans="1:53">
      <c r="A143" s="86">
        <v>158</v>
      </c>
      <c r="B143" s="87">
        <v>401808466</v>
      </c>
      <c r="C143" s="88" t="s">
        <v>216</v>
      </c>
      <c r="D143" s="89" t="str">
        <f>IFERROR(VLOOKUP(B143,'[1]1402_07_ST_STG'!U:X,4,FALSE),"")</f>
        <v/>
      </c>
      <c r="E143" s="90" t="s">
        <v>197</v>
      </c>
      <c r="F143" s="91"/>
      <c r="G143" s="92"/>
      <c r="H143" s="92">
        <v>18</v>
      </c>
      <c r="I143" s="92">
        <v>25</v>
      </c>
      <c r="J143" s="92">
        <v>2</v>
      </c>
      <c r="K143" s="92">
        <v>9</v>
      </c>
      <c r="L143" s="92" t="s">
        <v>128</v>
      </c>
      <c r="M143" s="92"/>
      <c r="N143" s="92"/>
      <c r="O143" s="92"/>
      <c r="P143" s="92" t="s">
        <v>70</v>
      </c>
      <c r="Q143" s="92"/>
      <c r="R143" s="92" t="s">
        <v>217</v>
      </c>
      <c r="S143" s="92"/>
      <c r="T143" s="93"/>
      <c r="U143" s="92">
        <v>30</v>
      </c>
      <c r="V143" s="94">
        <f t="shared" si="6"/>
        <v>9</v>
      </c>
      <c r="W143" s="92">
        <f>IFERROR(VLOOKUP(B143,'[1]1402_07_ST_STG'!D:F,3,FALSE),"")</f>
        <v>0</v>
      </c>
      <c r="X143" s="92"/>
      <c r="Y143" s="92"/>
      <c r="Z143" s="92"/>
      <c r="AA143" s="92"/>
      <c r="AB143" s="92" t="str">
        <f t="shared" si="7"/>
        <v/>
      </c>
      <c r="AC143" s="95" t="str">
        <f>IFERROR(VLOOKUP(B143,'[1]1402_07_ST_STG'!AH:AS,12,FALSE),"")</f>
        <v>GG</v>
      </c>
      <c r="AD143" s="95"/>
      <c r="AE143" s="96">
        <v>1.9</v>
      </c>
      <c r="AF143" s="97"/>
      <c r="AG143" s="98">
        <v>9</v>
      </c>
      <c r="AH143" s="99" t="s">
        <v>56</v>
      </c>
      <c r="AI143" s="100">
        <v>2</v>
      </c>
      <c r="AJ143" s="96">
        <v>0.6</v>
      </c>
      <c r="AK143" s="101">
        <v>9</v>
      </c>
      <c r="AL143" s="102"/>
      <c r="AM143" s="96">
        <v>2.5</v>
      </c>
      <c r="AN143" s="99">
        <v>11</v>
      </c>
      <c r="AO143" s="100">
        <f t="shared" si="8"/>
        <v>14.049999999999999</v>
      </c>
      <c r="AP143" s="100"/>
      <c r="AQ143" s="103"/>
      <c r="AR143" s="104"/>
      <c r="AX143" s="6"/>
      <c r="AY143" s="6"/>
      <c r="AZ143" s="6"/>
      <c r="BA143" s="6"/>
    </row>
    <row r="144" spans="1:53">
      <c r="A144" s="86">
        <v>159</v>
      </c>
      <c r="B144" s="87">
        <v>400809042</v>
      </c>
      <c r="C144" s="88" t="s">
        <v>218</v>
      </c>
      <c r="D144" s="89" t="str">
        <f>IFERROR(VLOOKUP(B144,'[1]1402_07_ST_STG'!U:X,4,FALSE),"")</f>
        <v/>
      </c>
      <c r="E144" s="90" t="s">
        <v>197</v>
      </c>
      <c r="F144" s="91"/>
      <c r="G144" s="92"/>
      <c r="H144" s="92">
        <v>18</v>
      </c>
      <c r="I144" s="92">
        <v>25</v>
      </c>
      <c r="J144" s="92">
        <v>2</v>
      </c>
      <c r="K144" s="92">
        <v>9</v>
      </c>
      <c r="L144" s="92" t="s">
        <v>128</v>
      </c>
      <c r="M144" s="92"/>
      <c r="N144" s="92"/>
      <c r="O144" s="92">
        <v>7</v>
      </c>
      <c r="P144" s="92">
        <v>14</v>
      </c>
      <c r="Q144" s="92">
        <v>21</v>
      </c>
      <c r="R144" s="92" t="s">
        <v>217</v>
      </c>
      <c r="S144" s="92"/>
      <c r="T144" s="93"/>
      <c r="U144" s="92">
        <v>30</v>
      </c>
      <c r="V144" s="94" t="str">
        <f t="shared" si="6"/>
        <v/>
      </c>
      <c r="W144" s="92">
        <f>IFERROR(VLOOKUP(B144,'[1]1402_07_ST_STG'!D:F,3,FALSE),"")</f>
        <v>10</v>
      </c>
      <c r="X144" s="92"/>
      <c r="Y144" s="92"/>
      <c r="Z144" s="92"/>
      <c r="AA144" s="92"/>
      <c r="AB144" s="92" t="str">
        <f t="shared" si="7"/>
        <v/>
      </c>
      <c r="AC144" s="95" t="str">
        <f>IFERROR(VLOOKUP(B144,'[1]1402_07_ST_STG'!AH:AS,12,FALSE),"")</f>
        <v>GG</v>
      </c>
      <c r="AD144" s="95"/>
      <c r="AE144" s="96">
        <v>2</v>
      </c>
      <c r="AF144" s="97"/>
      <c r="AG144" s="98">
        <v>10</v>
      </c>
      <c r="AH144" s="99" t="s">
        <v>56</v>
      </c>
      <c r="AI144" s="100">
        <v>2</v>
      </c>
      <c r="AJ144" s="96">
        <v>2</v>
      </c>
      <c r="AK144" s="101">
        <v>10</v>
      </c>
      <c r="AL144" s="102"/>
      <c r="AM144" s="96">
        <v>20</v>
      </c>
      <c r="AN144" s="99">
        <v>20</v>
      </c>
      <c r="AO144" s="100">
        <f t="shared" si="8"/>
        <v>20</v>
      </c>
      <c r="AP144" s="100"/>
      <c r="AQ144" s="103"/>
      <c r="AR144" s="104"/>
      <c r="AX144" s="6"/>
      <c r="AY144" s="6"/>
      <c r="AZ144" s="6"/>
      <c r="BA144" s="11"/>
    </row>
    <row r="145" spans="1:53">
      <c r="A145" s="86">
        <v>160</v>
      </c>
      <c r="B145" s="87">
        <v>401811198</v>
      </c>
      <c r="C145" s="88" t="s">
        <v>219</v>
      </c>
      <c r="D145" s="89" t="str">
        <f>IFERROR(VLOOKUP(B145,'[1]1402_07_ST_STG'!U:X,4,FALSE),"")</f>
        <v>-</v>
      </c>
      <c r="E145" s="90" t="s">
        <v>197</v>
      </c>
      <c r="F145" s="91"/>
      <c r="G145" s="92"/>
      <c r="H145" s="92">
        <v>18</v>
      </c>
      <c r="I145" s="92">
        <v>25</v>
      </c>
      <c r="J145" s="92"/>
      <c r="K145" s="92">
        <v>9</v>
      </c>
      <c r="L145" s="92" t="s">
        <v>128</v>
      </c>
      <c r="M145" s="92"/>
      <c r="N145" s="92"/>
      <c r="O145" s="92">
        <v>7</v>
      </c>
      <c r="P145" s="92">
        <v>14</v>
      </c>
      <c r="Q145" s="92"/>
      <c r="R145" s="92">
        <v>27</v>
      </c>
      <c r="S145" s="92"/>
      <c r="T145" s="93"/>
      <c r="U145" s="92">
        <v>0</v>
      </c>
      <c r="V145" s="94" t="str">
        <f t="shared" si="6"/>
        <v/>
      </c>
      <c r="W145" s="92">
        <f>IFERROR(VLOOKUP(B145,'[1]1402_07_ST_STG'!D:F,3,FALSE),"")</f>
        <v>0</v>
      </c>
      <c r="X145" s="92"/>
      <c r="Y145" s="92"/>
      <c r="Z145" s="92"/>
      <c r="AA145" s="92"/>
      <c r="AB145" s="92" t="str">
        <f t="shared" si="7"/>
        <v/>
      </c>
      <c r="AC145" s="95" t="str">
        <f>IFERROR(VLOOKUP(B145,'[1]1402_07_ST_STG'!AH:AS,12,FALSE),"")</f>
        <v/>
      </c>
      <c r="AD145" s="95"/>
      <c r="AE145" s="96">
        <v>2</v>
      </c>
      <c r="AF145" s="97"/>
      <c r="AG145" s="98"/>
      <c r="AH145" s="99" t="s">
        <v>36</v>
      </c>
      <c r="AI145" s="100">
        <v>2</v>
      </c>
      <c r="AJ145" s="96">
        <v>2</v>
      </c>
      <c r="AK145" s="101" t="s">
        <v>36</v>
      </c>
      <c r="AL145" s="102"/>
      <c r="AM145" s="96" t="s">
        <v>36</v>
      </c>
      <c r="AN145" s="99" t="s">
        <v>36</v>
      </c>
      <c r="AO145" s="100" t="str">
        <f t="shared" si="8"/>
        <v/>
      </c>
      <c r="AP145" s="100"/>
      <c r="AQ145" s="103"/>
      <c r="AR145" s="104"/>
      <c r="AX145" s="6"/>
      <c r="AY145" s="6"/>
      <c r="AZ145" s="6"/>
      <c r="BA145" s="11"/>
    </row>
    <row r="146" spans="1:53">
      <c r="A146" s="86">
        <v>161</v>
      </c>
      <c r="B146" s="87">
        <v>99820174</v>
      </c>
      <c r="C146" s="88" t="s">
        <v>220</v>
      </c>
      <c r="D146" s="89" t="str">
        <f>IFERROR(VLOOKUP(B146,'[1]1402_07_ST_STG'!U:X,4,FALSE),"")</f>
        <v/>
      </c>
      <c r="E146" s="90" t="s">
        <v>188</v>
      </c>
      <c r="F146" s="91"/>
      <c r="G146" s="92"/>
      <c r="H146" s="92">
        <v>18</v>
      </c>
      <c r="I146" s="92">
        <v>25</v>
      </c>
      <c r="J146" s="92">
        <v>2</v>
      </c>
      <c r="K146" s="92">
        <v>9</v>
      </c>
      <c r="L146" s="92" t="s">
        <v>128</v>
      </c>
      <c r="M146" s="92"/>
      <c r="N146" s="92"/>
      <c r="O146" s="92">
        <v>7</v>
      </c>
      <c r="P146" s="92" t="s">
        <v>47</v>
      </c>
      <c r="Q146" s="92">
        <v>21</v>
      </c>
      <c r="R146" s="92" t="s">
        <v>76</v>
      </c>
      <c r="S146" s="92"/>
      <c r="T146" s="93"/>
      <c r="U146" s="92">
        <v>30</v>
      </c>
      <c r="V146" s="94">
        <f t="shared" si="6"/>
        <v>9.6999999999999993</v>
      </c>
      <c r="W146" s="92">
        <f>IFERROR(VLOOKUP(B146,'[1]1402_07_ST_STG'!D:F,3,FALSE),"")</f>
        <v>0</v>
      </c>
      <c r="X146" s="92"/>
      <c r="Y146" s="92"/>
      <c r="Z146" s="92"/>
      <c r="AA146" s="92"/>
      <c r="AB146" s="92" t="str">
        <f t="shared" si="7"/>
        <v/>
      </c>
      <c r="AC146" s="95" t="str">
        <f>IFERROR(VLOOKUP(B146,'[1]1402_07_ST_STG'!AH:AS,12,FALSE),"")</f>
        <v>GG</v>
      </c>
      <c r="AD146" s="95"/>
      <c r="AE146" s="96">
        <v>1.8</v>
      </c>
      <c r="AF146" s="97"/>
      <c r="AG146" s="98">
        <v>9.6999999999999993</v>
      </c>
      <c r="AH146" s="99" t="s">
        <v>56</v>
      </c>
      <c r="AI146" s="100">
        <v>2</v>
      </c>
      <c r="AJ146" s="96">
        <v>2</v>
      </c>
      <c r="AK146" s="101">
        <v>9.6999999999999993</v>
      </c>
      <c r="AL146" s="102"/>
      <c r="AM146" s="96">
        <v>17.75</v>
      </c>
      <c r="AN146" s="99">
        <v>19.25</v>
      </c>
      <c r="AO146" s="100">
        <f t="shared" si="8"/>
        <v>19.324999999999999</v>
      </c>
      <c r="AP146" s="100"/>
      <c r="AQ146" s="103"/>
      <c r="AR146" s="104"/>
      <c r="AX146" s="6"/>
      <c r="AY146" s="6"/>
      <c r="AZ146" s="6"/>
      <c r="BA146" s="11"/>
    </row>
    <row r="147" spans="1:53">
      <c r="A147" s="86">
        <v>162</v>
      </c>
      <c r="B147" s="87">
        <v>98805260</v>
      </c>
      <c r="C147" s="88" t="s">
        <v>221</v>
      </c>
      <c r="D147" s="89" t="str">
        <f>IFERROR(VLOOKUP(B147,'[1]1402_07_ST_STG'!U:X,4,FALSE),"")</f>
        <v/>
      </c>
      <c r="E147" s="90"/>
      <c r="F147" s="91"/>
      <c r="G147" s="92"/>
      <c r="H147" s="92"/>
      <c r="I147" s="92">
        <v>25</v>
      </c>
      <c r="J147" s="92">
        <v>2</v>
      </c>
      <c r="K147" s="92">
        <v>9</v>
      </c>
      <c r="L147" s="92" t="s">
        <v>128</v>
      </c>
      <c r="M147" s="92"/>
      <c r="N147" s="92"/>
      <c r="O147" s="92">
        <v>7</v>
      </c>
      <c r="P147" s="92" t="s">
        <v>47</v>
      </c>
      <c r="Q147" s="92"/>
      <c r="R147" s="92" t="s">
        <v>217</v>
      </c>
      <c r="S147" s="92"/>
      <c r="T147" s="93"/>
      <c r="U147" s="92">
        <v>30</v>
      </c>
      <c r="V147" s="94" t="str">
        <f t="shared" si="6"/>
        <v/>
      </c>
      <c r="W147" s="92">
        <f>IFERROR(VLOOKUP(B147,'[1]1402_07_ST_STG'!D:F,3,FALSE),"")</f>
        <v>9.9</v>
      </c>
      <c r="X147" s="92"/>
      <c r="Y147" s="92"/>
      <c r="Z147" s="92"/>
      <c r="AA147" s="92"/>
      <c r="AB147" s="92" t="str">
        <f t="shared" si="7"/>
        <v/>
      </c>
      <c r="AC147" s="95" t="str">
        <f>IFERROR(VLOOKUP(B147,'[1]1402_07_ST_STG'!AH:AS,12,FALSE),"")</f>
        <v>GG</v>
      </c>
      <c r="AD147" s="95"/>
      <c r="AE147" s="96">
        <v>1.6</v>
      </c>
      <c r="AF147" s="97"/>
      <c r="AG147" s="98">
        <v>9.9</v>
      </c>
      <c r="AH147" s="99" t="s">
        <v>56</v>
      </c>
      <c r="AI147" s="100">
        <v>1.8</v>
      </c>
      <c r="AJ147" s="96">
        <v>2</v>
      </c>
      <c r="AK147" s="101">
        <v>9.9</v>
      </c>
      <c r="AL147" s="102"/>
      <c r="AM147" s="96">
        <v>4</v>
      </c>
      <c r="AN147" s="99">
        <v>14</v>
      </c>
      <c r="AO147" s="100">
        <f t="shared" si="8"/>
        <v>16.899999999999999</v>
      </c>
      <c r="AP147" s="100"/>
      <c r="AQ147" s="103"/>
      <c r="AR147" s="104"/>
      <c r="AX147" s="6"/>
      <c r="AY147" s="6"/>
      <c r="AZ147" s="6"/>
      <c r="BA147" s="11"/>
    </row>
    <row r="148" spans="1:53">
      <c r="A148" s="86">
        <v>164</v>
      </c>
      <c r="B148" s="87">
        <v>401805502</v>
      </c>
      <c r="C148" s="88" t="s">
        <v>222</v>
      </c>
      <c r="D148" s="89" t="str">
        <f>IFERROR(VLOOKUP(B148,'[1]1402_07_ST_STG'!U:X,4,FALSE),"")</f>
        <v/>
      </c>
      <c r="E148" s="90" t="s">
        <v>197</v>
      </c>
      <c r="F148" s="91"/>
      <c r="G148" s="92"/>
      <c r="H148" s="92">
        <v>18</v>
      </c>
      <c r="I148" s="92" t="s">
        <v>199</v>
      </c>
      <c r="J148" s="92"/>
      <c r="K148" s="92">
        <v>9</v>
      </c>
      <c r="L148" s="92" t="s">
        <v>128</v>
      </c>
      <c r="M148" s="92"/>
      <c r="N148" s="92"/>
      <c r="O148" s="92">
        <v>7</v>
      </c>
      <c r="P148" s="92"/>
      <c r="Q148" s="92" t="s">
        <v>53</v>
      </c>
      <c r="R148" s="92" t="s">
        <v>203</v>
      </c>
      <c r="S148" s="92"/>
      <c r="T148" s="93"/>
      <c r="U148" s="92">
        <v>0</v>
      </c>
      <c r="V148" s="94" t="str">
        <f t="shared" si="6"/>
        <v/>
      </c>
      <c r="W148" s="92">
        <f>IFERROR(VLOOKUP(B148,'[1]1402_07_ST_STG'!D:F,3,FALSE),"")</f>
        <v>0</v>
      </c>
      <c r="X148" s="92"/>
      <c r="Y148" s="92"/>
      <c r="Z148" s="92"/>
      <c r="AA148" s="92"/>
      <c r="AB148" s="92" t="str">
        <f t="shared" si="7"/>
        <v/>
      </c>
      <c r="AC148" s="95" t="str">
        <f>IFERROR(VLOOKUP(B148,'[1]1402_07_ST_STG'!AH:AS,12,FALSE),"")</f>
        <v>GG</v>
      </c>
      <c r="AD148" s="95"/>
      <c r="AE148" s="96">
        <v>0.4</v>
      </c>
      <c r="AF148" s="97"/>
      <c r="AG148" s="98"/>
      <c r="AH148" s="99" t="s">
        <v>56</v>
      </c>
      <c r="AI148" s="100">
        <v>1.5</v>
      </c>
      <c r="AJ148" s="96"/>
      <c r="AK148" s="101"/>
      <c r="AL148" s="102"/>
      <c r="AM148" s="96">
        <v>8</v>
      </c>
      <c r="AN148" s="99">
        <v>0</v>
      </c>
      <c r="AO148" s="100">
        <f t="shared" si="8"/>
        <v>2.2999999999999998</v>
      </c>
      <c r="AP148" s="100"/>
      <c r="AQ148" s="103"/>
      <c r="AR148" s="104"/>
      <c r="AX148" s="6"/>
      <c r="AY148" s="6"/>
      <c r="AZ148" s="6"/>
      <c r="BA148" s="11"/>
    </row>
    <row r="149" spans="1:53">
      <c r="A149" s="86">
        <v>165</v>
      </c>
      <c r="B149" s="87">
        <v>401805857</v>
      </c>
      <c r="C149" s="88" t="s">
        <v>223</v>
      </c>
      <c r="D149" s="89" t="str">
        <f>IFERROR(VLOOKUP(B149,'[1]1402_07_ST_STG'!U:X,4,FALSE),"")</f>
        <v/>
      </c>
      <c r="E149" s="90" t="s">
        <v>197</v>
      </c>
      <c r="F149" s="91">
        <v>4</v>
      </c>
      <c r="G149" s="92"/>
      <c r="H149" s="92">
        <v>18</v>
      </c>
      <c r="I149" s="92" t="s">
        <v>199</v>
      </c>
      <c r="J149" s="92" t="s">
        <v>202</v>
      </c>
      <c r="K149" s="92">
        <v>9</v>
      </c>
      <c r="L149" s="92" t="s">
        <v>128</v>
      </c>
      <c r="M149" s="92"/>
      <c r="N149" s="92"/>
      <c r="O149" s="92">
        <v>7</v>
      </c>
      <c r="P149" s="92"/>
      <c r="Q149" s="92" t="s">
        <v>190</v>
      </c>
      <c r="R149" s="92" t="s">
        <v>217</v>
      </c>
      <c r="S149" s="92"/>
      <c r="T149" s="93"/>
      <c r="U149" s="92" t="s">
        <v>102</v>
      </c>
      <c r="V149" s="94" t="str">
        <f t="shared" si="6"/>
        <v/>
      </c>
      <c r="W149" s="92">
        <f>IFERROR(VLOOKUP(B149,'[1]1402_07_ST_STG'!D:F,3,FALSE),"")</f>
        <v>7</v>
      </c>
      <c r="X149" s="92"/>
      <c r="Y149" s="92"/>
      <c r="Z149" s="92"/>
      <c r="AA149" s="92"/>
      <c r="AB149" s="92" t="str">
        <f t="shared" si="7"/>
        <v/>
      </c>
      <c r="AC149" s="95" t="str">
        <f>IFERROR(VLOOKUP(B149,'[1]1402_07_ST_STG'!AH:AS,12,FALSE),"")</f>
        <v>GG</v>
      </c>
      <c r="AD149" s="95"/>
      <c r="AE149" s="96">
        <v>1.5</v>
      </c>
      <c r="AF149" s="97"/>
      <c r="AG149" s="98">
        <v>7</v>
      </c>
      <c r="AH149" s="99" t="s">
        <v>56</v>
      </c>
      <c r="AI149" s="100">
        <v>2</v>
      </c>
      <c r="AJ149" s="96">
        <v>1.6</v>
      </c>
      <c r="AK149" s="101">
        <v>7</v>
      </c>
      <c r="AL149" s="102"/>
      <c r="AM149" s="96">
        <v>5.75</v>
      </c>
      <c r="AN149" s="99">
        <v>5.25</v>
      </c>
      <c r="AO149" s="100">
        <f t="shared" si="8"/>
        <v>12.225</v>
      </c>
      <c r="AP149" s="100"/>
      <c r="AQ149" s="103"/>
      <c r="AR149" s="104"/>
      <c r="AX149" s="6"/>
      <c r="AY149" s="6"/>
      <c r="AZ149" s="6"/>
      <c r="BA149" s="6"/>
    </row>
    <row r="150" spans="1:53">
      <c r="A150" s="86">
        <v>166</v>
      </c>
      <c r="B150" s="87">
        <v>401805703</v>
      </c>
      <c r="C150" s="88" t="s">
        <v>224</v>
      </c>
      <c r="D150" s="89" t="str">
        <f>IFERROR(VLOOKUP(B150,'[1]1402_07_ST_STG'!U:X,4,FALSE),"")</f>
        <v>-</v>
      </c>
      <c r="E150" s="90" t="s">
        <v>84</v>
      </c>
      <c r="F150" s="91"/>
      <c r="G150" s="92">
        <v>9</v>
      </c>
      <c r="H150" s="92">
        <v>16</v>
      </c>
      <c r="I150" s="92" t="s">
        <v>199</v>
      </c>
      <c r="J150" s="92"/>
      <c r="K150" s="92"/>
      <c r="L150" s="92" t="s">
        <v>128</v>
      </c>
      <c r="M150" s="92"/>
      <c r="N150" s="92"/>
      <c r="O150" s="92">
        <v>7</v>
      </c>
      <c r="P150" s="92"/>
      <c r="Q150" s="92">
        <v>21</v>
      </c>
      <c r="R150" s="92"/>
      <c r="S150" s="92"/>
      <c r="T150" s="93"/>
      <c r="U150" s="92">
        <v>0</v>
      </c>
      <c r="V150" s="94">
        <f t="shared" si="6"/>
        <v>9.6</v>
      </c>
      <c r="W150" s="92">
        <f>IFERROR(VLOOKUP(B150,'[1]1402_07_ST_STG'!D:F,3,FALSE),"")</f>
        <v>0</v>
      </c>
      <c r="X150" s="92"/>
      <c r="Y150" s="92"/>
      <c r="Z150" s="92"/>
      <c r="AA150" s="92"/>
      <c r="AB150" s="92" t="str">
        <f t="shared" si="7"/>
        <v/>
      </c>
      <c r="AC150" s="125" t="str">
        <f>IFERROR(VLOOKUP(B150,'[1]1402_07_ST_STG'!AH:AS,12,FALSE),"")</f>
        <v/>
      </c>
      <c r="AD150" s="95"/>
      <c r="AE150" s="96">
        <v>0</v>
      </c>
      <c r="AF150" s="97"/>
      <c r="AG150" s="98">
        <v>9.6</v>
      </c>
      <c r="AH150" s="99" t="s">
        <v>36</v>
      </c>
      <c r="AI150" s="100">
        <v>1.5</v>
      </c>
      <c r="AJ150" s="96">
        <v>1</v>
      </c>
      <c r="AK150" s="101">
        <v>9.6</v>
      </c>
      <c r="AL150" s="102"/>
      <c r="AM150" s="96">
        <v>0</v>
      </c>
      <c r="AN150" s="99">
        <v>7.5</v>
      </c>
      <c r="AO150" s="100">
        <f t="shared" si="8"/>
        <v>13.6</v>
      </c>
      <c r="AP150" s="100"/>
      <c r="AQ150" s="103"/>
      <c r="AR150" s="104"/>
      <c r="AX150" s="6"/>
      <c r="AY150" s="6"/>
      <c r="AZ150" s="6"/>
      <c r="BA150" s="11"/>
    </row>
    <row r="151" spans="1:53">
      <c r="A151" s="86">
        <v>167</v>
      </c>
      <c r="B151" s="87">
        <v>401811173</v>
      </c>
      <c r="C151" s="88" t="s">
        <v>225</v>
      </c>
      <c r="D151" s="89" t="str">
        <f>IFERROR(VLOOKUP(B151,'[1]1402_07_ST_STG'!U:X,4,FALSE),"")</f>
        <v/>
      </c>
      <c r="E151" s="90" t="s">
        <v>197</v>
      </c>
      <c r="F151" s="91"/>
      <c r="G151" s="92"/>
      <c r="H151" s="92"/>
      <c r="I151" s="92"/>
      <c r="J151" s="92"/>
      <c r="K151" s="92"/>
      <c r="L151" s="92" t="s">
        <v>36</v>
      </c>
      <c r="M151" s="92"/>
      <c r="N151" s="92"/>
      <c r="O151" s="92"/>
      <c r="P151" s="92"/>
      <c r="Q151" s="92"/>
      <c r="R151" s="92"/>
      <c r="S151" s="92"/>
      <c r="T151" s="93"/>
      <c r="U151" s="92">
        <v>0</v>
      </c>
      <c r="V151" s="94" t="str">
        <f t="shared" si="6"/>
        <v/>
      </c>
      <c r="W151" s="92">
        <f>IFERROR(VLOOKUP(B151,'[1]1402_07_ST_STG'!D:F,3,FALSE),"")</f>
        <v>0</v>
      </c>
      <c r="X151" s="92"/>
      <c r="Y151" s="92"/>
      <c r="Z151" s="92"/>
      <c r="AA151" s="92"/>
      <c r="AB151" s="92" t="str">
        <f t="shared" si="7"/>
        <v>ER</v>
      </c>
      <c r="AC151" s="105" t="str">
        <f>IFERROR(VLOOKUP(B151,'[1]1402_07_ST_STG'!AH:AS,12,FALSE),"")</f>
        <v>GG</v>
      </c>
      <c r="AD151" s="95"/>
      <c r="AE151" s="96" t="e">
        <v>#VALUE!</v>
      </c>
      <c r="AF151" s="97"/>
      <c r="AG151" s="98"/>
      <c r="AH151" s="99" t="s">
        <v>36</v>
      </c>
      <c r="AI151" s="100"/>
      <c r="AJ151" s="96" t="s">
        <v>36</v>
      </c>
      <c r="AK151" s="101" t="s">
        <v>36</v>
      </c>
      <c r="AL151" s="102"/>
      <c r="AM151" s="96" t="s">
        <v>36</v>
      </c>
      <c r="AN151" s="99" t="s">
        <v>36</v>
      </c>
      <c r="AO151" s="100" t="str">
        <f t="shared" si="8"/>
        <v/>
      </c>
      <c r="AP151" s="100"/>
      <c r="AQ151" s="103"/>
      <c r="AR151" s="104"/>
      <c r="AX151" s="6"/>
      <c r="AY151" s="6"/>
      <c r="AZ151" s="6"/>
      <c r="BA151" s="6"/>
    </row>
    <row r="152" spans="1:53">
      <c r="A152" s="86">
        <v>168</v>
      </c>
      <c r="B152" s="87">
        <v>99807244</v>
      </c>
      <c r="C152" s="88" t="s">
        <v>226</v>
      </c>
      <c r="D152" s="89" t="str">
        <f>IFERROR(VLOOKUP(B152,'[1]1402_07_ST_STG'!U:X,4,FALSE),"")</f>
        <v/>
      </c>
      <c r="E152" s="90" t="s">
        <v>197</v>
      </c>
      <c r="F152" s="91"/>
      <c r="G152" s="92"/>
      <c r="H152" s="92"/>
      <c r="I152" s="92" t="s">
        <v>199</v>
      </c>
      <c r="J152" s="92"/>
      <c r="K152" s="92"/>
      <c r="L152" s="92" t="s">
        <v>36</v>
      </c>
      <c r="M152" s="92"/>
      <c r="N152" s="92"/>
      <c r="O152" s="92"/>
      <c r="P152" s="92"/>
      <c r="Q152" s="92"/>
      <c r="R152" s="92"/>
      <c r="S152" s="92"/>
      <c r="T152" s="93"/>
      <c r="U152" s="92">
        <v>0</v>
      </c>
      <c r="V152" s="94" t="str">
        <f t="shared" si="6"/>
        <v/>
      </c>
      <c r="W152" s="92">
        <f>IFERROR(VLOOKUP(B152,'[1]1402_07_ST_STG'!D:F,3,FALSE),"")</f>
        <v>0</v>
      </c>
      <c r="X152" s="92"/>
      <c r="Y152" s="92"/>
      <c r="Z152" s="92"/>
      <c r="AA152" s="92"/>
      <c r="AB152" s="92" t="str">
        <f t="shared" si="7"/>
        <v>ER</v>
      </c>
      <c r="AC152" s="105" t="str">
        <f>IFERROR(VLOOKUP(B152,'[1]1402_07_ST_STG'!AH:AS,12,FALSE),"")</f>
        <v>GG</v>
      </c>
      <c r="AD152" s="95"/>
      <c r="AE152" s="96">
        <v>0</v>
      </c>
      <c r="AF152" s="97"/>
      <c r="AG152" s="98"/>
      <c r="AH152" s="99" t="s">
        <v>36</v>
      </c>
      <c r="AI152" s="100"/>
      <c r="AJ152" s="96" t="s">
        <v>36</v>
      </c>
      <c r="AK152" s="101" t="s">
        <v>36</v>
      </c>
      <c r="AL152" s="102"/>
      <c r="AM152" s="96" t="s">
        <v>36</v>
      </c>
      <c r="AN152" s="99" t="s">
        <v>36</v>
      </c>
      <c r="AO152" s="100" t="str">
        <f t="shared" si="8"/>
        <v/>
      </c>
      <c r="AP152" s="100"/>
      <c r="AQ152" s="103"/>
      <c r="AR152" s="104"/>
      <c r="AX152" s="6"/>
      <c r="AY152" s="6"/>
      <c r="AZ152" s="6"/>
      <c r="BA152" s="6"/>
    </row>
    <row r="153" spans="1:53">
      <c r="A153" s="86">
        <v>169</v>
      </c>
      <c r="B153" s="87"/>
      <c r="C153" s="88"/>
      <c r="D153" s="89" t="str">
        <f>IFERROR(VLOOKUP(B153,'[1]1402_07_ST_STG'!U:X,4,FALSE),"")</f>
        <v/>
      </c>
      <c r="E153" s="90"/>
      <c r="F153" s="91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3"/>
      <c r="U153" s="92"/>
      <c r="V153" s="94" t="e">
        <f t="shared" si="6"/>
        <v>#VALUE!</v>
      </c>
      <c r="W153" s="92" t="str">
        <f>IFERROR(VLOOKUP(B153,'[1]1402_07_ST_STG'!D:F,3,FALSE),"")</f>
        <v/>
      </c>
      <c r="X153" s="92"/>
      <c r="Y153" s="92"/>
      <c r="Z153" s="92"/>
      <c r="AA153" s="92"/>
      <c r="AB153" s="92" t="str">
        <f t="shared" si="7"/>
        <v/>
      </c>
      <c r="AC153" s="95" t="str">
        <f>IFERROR(VLOOKUP(B153,'[1]1402_07_ST_STG'!AH:AS,12,FALSE),"")</f>
        <v/>
      </c>
      <c r="AD153" s="95"/>
      <c r="AE153" s="96">
        <v>0</v>
      </c>
      <c r="AF153" s="107"/>
      <c r="AG153" s="98"/>
      <c r="AH153" s="99" t="s">
        <v>36</v>
      </c>
      <c r="AI153" s="100"/>
      <c r="AJ153" s="96" t="s">
        <v>36</v>
      </c>
      <c r="AK153" s="101" t="s">
        <v>36</v>
      </c>
      <c r="AL153" s="102"/>
      <c r="AM153" s="96">
        <v>0</v>
      </c>
      <c r="AN153" s="99" t="e">
        <v>#N/A</v>
      </c>
      <c r="AO153" s="100" t="str">
        <f t="shared" si="8"/>
        <v/>
      </c>
      <c r="AP153" s="100"/>
      <c r="AQ153" s="103"/>
      <c r="AR153" s="104"/>
      <c r="AX153" s="6"/>
      <c r="AY153" s="6"/>
      <c r="AZ153" s="6"/>
      <c r="BA153" s="11"/>
    </row>
    <row r="154" spans="1:53">
      <c r="A154" s="86">
        <v>170</v>
      </c>
      <c r="B154" s="87"/>
      <c r="C154" s="88"/>
      <c r="D154" s="89" t="str">
        <f>IFERROR(VLOOKUP(B154,'[1]1402_07_ST_STG'!U:X,4,FALSE),"")</f>
        <v/>
      </c>
      <c r="E154" s="90"/>
      <c r="F154" s="91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3"/>
      <c r="U154" s="92"/>
      <c r="V154" s="94" t="e">
        <f t="shared" si="6"/>
        <v>#VALUE!</v>
      </c>
      <c r="W154" s="92" t="str">
        <f>IFERROR(VLOOKUP(B154,'[1]1402_07_ST_STG'!D:F,3,FALSE),"")</f>
        <v/>
      </c>
      <c r="X154" s="92"/>
      <c r="Y154" s="92"/>
      <c r="Z154" s="92"/>
      <c r="AA154" s="92"/>
      <c r="AB154" s="92" t="str">
        <f t="shared" si="7"/>
        <v/>
      </c>
      <c r="AC154" s="95" t="str">
        <f>IFERROR(VLOOKUP(B154,'[1]1402_07_ST_STG'!AH:AS,12,FALSE),"")</f>
        <v/>
      </c>
      <c r="AD154" s="95"/>
      <c r="AE154" s="96">
        <v>0</v>
      </c>
      <c r="AF154" s="97"/>
      <c r="AG154" s="98"/>
      <c r="AH154" s="99" t="s">
        <v>36</v>
      </c>
      <c r="AI154" s="100"/>
      <c r="AJ154" s="96" t="s">
        <v>36</v>
      </c>
      <c r="AK154" s="101" t="s">
        <v>36</v>
      </c>
      <c r="AL154" s="102"/>
      <c r="AM154" s="96">
        <v>0</v>
      </c>
      <c r="AN154" s="99" t="e">
        <v>#N/A</v>
      </c>
      <c r="AO154" s="100" t="str">
        <f t="shared" si="8"/>
        <v/>
      </c>
      <c r="AP154" s="100"/>
      <c r="AQ154" s="103"/>
      <c r="AR154" s="104"/>
      <c r="AX154" s="6"/>
      <c r="AY154" s="6"/>
      <c r="AZ154" s="6"/>
      <c r="BA154" s="11"/>
    </row>
    <row r="155" spans="1:53">
      <c r="A155" s="86">
        <v>171</v>
      </c>
      <c r="B155" s="87">
        <v>401808915</v>
      </c>
      <c r="C155" s="88" t="s">
        <v>227</v>
      </c>
      <c r="D155" s="89" t="str">
        <f>IFERROR(VLOOKUP(B155,'[1]1402_07_ST_STG'!U:X,4,FALSE),"")</f>
        <v/>
      </c>
      <c r="E155" s="90" t="s">
        <v>228</v>
      </c>
      <c r="F155" s="91"/>
      <c r="G155" s="92"/>
      <c r="H155" s="92">
        <v>18</v>
      </c>
      <c r="I155" s="92" t="s">
        <v>199</v>
      </c>
      <c r="J155" s="92"/>
      <c r="K155" s="92"/>
      <c r="L155" s="92" t="s">
        <v>36</v>
      </c>
      <c r="M155" s="92"/>
      <c r="N155" s="92"/>
      <c r="O155" s="92"/>
      <c r="P155" s="92"/>
      <c r="Q155" s="92"/>
      <c r="R155" s="92"/>
      <c r="S155" s="92"/>
      <c r="T155" s="93"/>
      <c r="U155" s="92">
        <v>0</v>
      </c>
      <c r="V155" s="94" t="str">
        <f t="shared" si="6"/>
        <v/>
      </c>
      <c r="W155" s="92">
        <f>IFERROR(VLOOKUP(B155,'[1]1402_07_ST_STG'!D:F,3,FALSE),"")</f>
        <v>0</v>
      </c>
      <c r="X155" s="92"/>
      <c r="Y155" s="92"/>
      <c r="Z155" s="92"/>
      <c r="AA155" s="92"/>
      <c r="AB155" s="92" t="str">
        <f t="shared" si="7"/>
        <v>ER</v>
      </c>
      <c r="AC155" s="105" t="str">
        <f>IFERROR(VLOOKUP(B155,'[1]1402_07_ST_STG'!AH:AS,12,FALSE),"")</f>
        <v>GG</v>
      </c>
      <c r="AD155" s="95"/>
      <c r="AE155" s="96">
        <v>0</v>
      </c>
      <c r="AF155" s="97"/>
      <c r="AG155" s="98"/>
      <c r="AH155" s="99" t="s">
        <v>36</v>
      </c>
      <c r="AI155" s="100"/>
      <c r="AJ155" s="96" t="s">
        <v>36</v>
      </c>
      <c r="AK155" s="101" t="s">
        <v>36</v>
      </c>
      <c r="AL155" s="102"/>
      <c r="AM155" s="96" t="s">
        <v>36</v>
      </c>
      <c r="AN155" s="99" t="s">
        <v>36</v>
      </c>
      <c r="AO155" s="100" t="str">
        <f t="shared" si="8"/>
        <v/>
      </c>
      <c r="AP155" s="100"/>
      <c r="AQ155" s="103"/>
      <c r="AR155" s="104"/>
      <c r="AX155" s="6"/>
      <c r="AY155" s="6"/>
      <c r="AZ155" s="6"/>
      <c r="BA155" s="11"/>
    </row>
    <row r="156" spans="1:53">
      <c r="A156" s="86">
        <v>172</v>
      </c>
      <c r="B156" s="87">
        <v>401809437</v>
      </c>
      <c r="C156" s="88" t="s">
        <v>229</v>
      </c>
      <c r="D156" s="89" t="str">
        <f>IFERROR(VLOOKUP(B156,'[1]1402_07_ST_STG'!U:X,4,FALSE),"")</f>
        <v/>
      </c>
      <c r="E156" s="90"/>
      <c r="F156" s="91"/>
      <c r="G156" s="92"/>
      <c r="H156" s="92">
        <v>18</v>
      </c>
      <c r="I156" s="92">
        <v>25</v>
      </c>
      <c r="J156" s="92">
        <v>2</v>
      </c>
      <c r="K156" s="92">
        <v>9</v>
      </c>
      <c r="L156" s="92" t="s">
        <v>128</v>
      </c>
      <c r="M156" s="92"/>
      <c r="N156" s="92"/>
      <c r="O156" s="126"/>
      <c r="P156" s="92" t="s">
        <v>47</v>
      </c>
      <c r="Q156" s="92"/>
      <c r="R156" s="92" t="s">
        <v>217</v>
      </c>
      <c r="S156" s="92"/>
      <c r="T156" s="93"/>
      <c r="U156" s="92">
        <v>30</v>
      </c>
      <c r="V156" s="94">
        <f t="shared" si="6"/>
        <v>6.5</v>
      </c>
      <c r="W156" s="92">
        <f>IFERROR(VLOOKUP(B156,'[1]1402_07_ST_STG'!D:F,3,FALSE),"")</f>
        <v>0</v>
      </c>
      <c r="X156" s="92"/>
      <c r="Y156" s="92"/>
      <c r="Z156" s="92"/>
      <c r="AA156" s="92"/>
      <c r="AB156" s="92" t="str">
        <f t="shared" si="7"/>
        <v/>
      </c>
      <c r="AC156" s="95" t="str">
        <f>IFERROR(VLOOKUP(B156,'[1]1402_07_ST_STG'!AH:AS,12,FALSE),"")</f>
        <v>GG</v>
      </c>
      <c r="AD156" s="95"/>
      <c r="AE156" s="96">
        <v>1.8</v>
      </c>
      <c r="AF156" s="97"/>
      <c r="AG156" s="98">
        <v>6.5</v>
      </c>
      <c r="AH156" s="99" t="s">
        <v>56</v>
      </c>
      <c r="AI156" s="100">
        <v>2</v>
      </c>
      <c r="AJ156" s="96">
        <v>1.6</v>
      </c>
      <c r="AK156" s="101">
        <v>6.5</v>
      </c>
      <c r="AL156" s="102"/>
      <c r="AM156" s="96">
        <v>2.5</v>
      </c>
      <c r="AN156" s="99">
        <v>16</v>
      </c>
      <c r="AO156" s="100">
        <f t="shared" si="8"/>
        <v>13.549999999999999</v>
      </c>
      <c r="AP156" s="100"/>
      <c r="AQ156" s="103"/>
      <c r="AR156" s="104"/>
      <c r="AX156" s="6"/>
      <c r="AY156" s="6"/>
      <c r="AZ156" s="6"/>
      <c r="BA156" s="11"/>
    </row>
    <row r="157" spans="1:53">
      <c r="A157" s="86">
        <v>173</v>
      </c>
      <c r="B157" s="87">
        <v>401806602</v>
      </c>
      <c r="C157" s="88" t="s">
        <v>230</v>
      </c>
      <c r="D157" s="89" t="str">
        <f>IFERROR(VLOOKUP(B157,'[1]1402_07_ST_STG'!U:X,4,FALSE),"")</f>
        <v/>
      </c>
      <c r="E157" s="90"/>
      <c r="F157" s="91"/>
      <c r="G157" s="92"/>
      <c r="H157" s="92">
        <v>18</v>
      </c>
      <c r="I157" s="92">
        <v>25</v>
      </c>
      <c r="J157" s="92">
        <v>2</v>
      </c>
      <c r="K157" s="92">
        <v>9</v>
      </c>
      <c r="L157" s="92" t="s">
        <v>128</v>
      </c>
      <c r="M157" s="92"/>
      <c r="N157" s="92"/>
      <c r="O157" s="126"/>
      <c r="P157" s="92" t="s">
        <v>47</v>
      </c>
      <c r="Q157" s="92">
        <v>21</v>
      </c>
      <c r="R157" s="92" t="s">
        <v>217</v>
      </c>
      <c r="S157" s="92"/>
      <c r="T157" s="93"/>
      <c r="U157" s="92">
        <v>30</v>
      </c>
      <c r="V157" s="94" t="str">
        <f t="shared" si="6"/>
        <v/>
      </c>
      <c r="W157" s="92">
        <f>IFERROR(VLOOKUP(B157,'[1]1402_07_ST_STG'!D:F,3,FALSE),"")</f>
        <v>10</v>
      </c>
      <c r="X157" s="92"/>
      <c r="Y157" s="92"/>
      <c r="Z157" s="92"/>
      <c r="AA157" s="92"/>
      <c r="AB157" s="92" t="str">
        <f t="shared" si="7"/>
        <v/>
      </c>
      <c r="AC157" s="95" t="str">
        <f>IFERROR(VLOOKUP(B157,'[1]1402_07_ST_STG'!AH:AS,12,FALSE),"")</f>
        <v>GG</v>
      </c>
      <c r="AD157" s="95"/>
      <c r="AE157" s="96">
        <v>2</v>
      </c>
      <c r="AF157" s="97"/>
      <c r="AG157" s="98">
        <v>10</v>
      </c>
      <c r="AH157" s="99" t="s">
        <v>56</v>
      </c>
      <c r="AI157" s="100">
        <v>2</v>
      </c>
      <c r="AJ157" s="96">
        <v>2</v>
      </c>
      <c r="AK157" s="101">
        <v>10</v>
      </c>
      <c r="AL157" s="102"/>
      <c r="AM157" s="96">
        <v>8.5</v>
      </c>
      <c r="AN157" s="99">
        <v>16.5</v>
      </c>
      <c r="AO157" s="100">
        <f t="shared" si="8"/>
        <v>18.149999999999999</v>
      </c>
      <c r="AP157" s="100"/>
      <c r="AQ157" s="103"/>
      <c r="AR157" s="104"/>
      <c r="AX157" s="6"/>
      <c r="AY157" s="6"/>
      <c r="AZ157" s="6"/>
      <c r="BA157" s="11"/>
    </row>
    <row r="158" spans="1:53">
      <c r="A158" s="86">
        <v>174</v>
      </c>
      <c r="B158" s="87">
        <v>401810676</v>
      </c>
      <c r="C158" s="88" t="s">
        <v>231</v>
      </c>
      <c r="D158" s="89" t="str">
        <f>IFERROR(VLOOKUP(B158,'[1]1402_07_ST_STG'!U:X,4,FALSE),"")</f>
        <v/>
      </c>
      <c r="E158" s="90" t="s">
        <v>228</v>
      </c>
      <c r="F158" s="91"/>
      <c r="G158" s="92"/>
      <c r="H158" s="92">
        <v>18</v>
      </c>
      <c r="I158" s="92"/>
      <c r="J158" s="92"/>
      <c r="K158" s="92"/>
      <c r="L158" s="92" t="s">
        <v>36</v>
      </c>
      <c r="M158" s="92"/>
      <c r="N158" s="92"/>
      <c r="O158" s="92"/>
      <c r="P158" s="92"/>
      <c r="Q158" s="92"/>
      <c r="R158" s="92"/>
      <c r="S158" s="92"/>
      <c r="T158" s="93"/>
      <c r="U158" s="92">
        <v>0</v>
      </c>
      <c r="V158" s="94" t="str">
        <f t="shared" si="6"/>
        <v/>
      </c>
      <c r="W158" s="92">
        <f>IFERROR(VLOOKUP(B158,'[1]1402_07_ST_STG'!D:F,3,FALSE),"")</f>
        <v>0</v>
      </c>
      <c r="X158" s="92"/>
      <c r="Y158" s="92"/>
      <c r="Z158" s="92"/>
      <c r="AA158" s="92"/>
      <c r="AB158" s="92" t="str">
        <f t="shared" si="7"/>
        <v/>
      </c>
      <c r="AC158" s="95" t="str">
        <f>IFERROR(VLOOKUP(B158,'[1]1402_07_ST_STG'!AH:AS,12,FALSE),"")</f>
        <v/>
      </c>
      <c r="AD158" s="95"/>
      <c r="AE158" s="96">
        <v>0</v>
      </c>
      <c r="AF158" s="97"/>
      <c r="AG158" s="98"/>
      <c r="AH158" s="99" t="s">
        <v>36</v>
      </c>
      <c r="AI158" s="100"/>
      <c r="AJ158" s="96" t="s">
        <v>36</v>
      </c>
      <c r="AK158" s="101" t="s">
        <v>36</v>
      </c>
      <c r="AL158" s="102"/>
      <c r="AM158" s="96" t="s">
        <v>36</v>
      </c>
      <c r="AN158" s="99" t="s">
        <v>36</v>
      </c>
      <c r="AO158" s="100" t="str">
        <f t="shared" si="8"/>
        <v/>
      </c>
      <c r="AP158" s="100"/>
      <c r="AQ158" s="103"/>
      <c r="AR158" s="104"/>
      <c r="AX158" s="6"/>
      <c r="AY158" s="6"/>
      <c r="AZ158" s="6"/>
      <c r="BA158" s="6"/>
    </row>
    <row r="159" spans="1:53">
      <c r="A159" s="86">
        <v>175</v>
      </c>
      <c r="B159" s="87">
        <v>401809888</v>
      </c>
      <c r="C159" s="88" t="s">
        <v>232</v>
      </c>
      <c r="D159" s="89" t="str">
        <f>IFERROR(VLOOKUP(B159,'[1]1402_07_ST_STG'!U:X,4,FALSE),"")</f>
        <v/>
      </c>
      <c r="E159" s="90"/>
      <c r="F159" s="91"/>
      <c r="G159" s="92"/>
      <c r="H159" s="92" t="s">
        <v>127</v>
      </c>
      <c r="I159" s="92"/>
      <c r="J159" s="92"/>
      <c r="K159" s="92">
        <v>9</v>
      </c>
      <c r="L159" s="92" t="s">
        <v>128</v>
      </c>
      <c r="M159" s="92"/>
      <c r="N159" s="92"/>
      <c r="O159" s="92"/>
      <c r="P159" s="92"/>
      <c r="Q159" s="92"/>
      <c r="R159" s="92"/>
      <c r="S159" s="92"/>
      <c r="T159" s="93"/>
      <c r="U159" s="92">
        <v>0</v>
      </c>
      <c r="V159" s="94" t="str">
        <f t="shared" si="6"/>
        <v/>
      </c>
      <c r="W159" s="92">
        <f>IFERROR(VLOOKUP(B159,'[1]1402_07_ST_STG'!D:F,3,FALSE),"")</f>
        <v>0</v>
      </c>
      <c r="X159" s="92"/>
      <c r="Y159" s="92"/>
      <c r="Z159" s="92"/>
      <c r="AA159" s="92"/>
      <c r="AB159" s="92" t="str">
        <f t="shared" si="7"/>
        <v>ER</v>
      </c>
      <c r="AC159" s="105" t="str">
        <f>IFERROR(VLOOKUP(B159,'[1]1402_07_ST_STG'!AH:AS,12,FALSE),"")</f>
        <v>GG</v>
      </c>
      <c r="AD159" s="95"/>
      <c r="AE159" s="96">
        <v>0.2</v>
      </c>
      <c r="AF159" s="97"/>
      <c r="AG159" s="98"/>
      <c r="AH159" s="99" t="s">
        <v>36</v>
      </c>
      <c r="AI159" s="100">
        <v>1.5</v>
      </c>
      <c r="AJ159" s="96">
        <v>0.6</v>
      </c>
      <c r="AK159" s="101" t="s">
        <v>36</v>
      </c>
      <c r="AL159" s="102"/>
      <c r="AM159" s="96" t="s">
        <v>36</v>
      </c>
      <c r="AN159" s="99" t="s">
        <v>36</v>
      </c>
      <c r="AO159" s="100" t="str">
        <f t="shared" si="8"/>
        <v/>
      </c>
      <c r="AP159" s="100"/>
      <c r="AQ159" s="103"/>
      <c r="AR159" s="104"/>
      <c r="AX159" s="6"/>
      <c r="AY159" s="6"/>
      <c r="AZ159" s="6"/>
      <c r="BA159" s="11"/>
    </row>
    <row r="160" spans="1:53">
      <c r="A160" s="86">
        <v>176</v>
      </c>
      <c r="B160" s="87">
        <v>401805881</v>
      </c>
      <c r="C160" s="88" t="s">
        <v>233</v>
      </c>
      <c r="D160" s="89" t="str">
        <f>IFERROR(VLOOKUP(B160,'[1]1402_07_ST_STG'!U:X,4,FALSE),"")</f>
        <v/>
      </c>
      <c r="E160" s="90" t="s">
        <v>228</v>
      </c>
      <c r="F160" s="91">
        <v>4</v>
      </c>
      <c r="G160" s="92"/>
      <c r="H160" s="92" t="s">
        <v>127</v>
      </c>
      <c r="I160" s="92">
        <v>25</v>
      </c>
      <c r="J160" s="92">
        <v>2</v>
      </c>
      <c r="K160" s="92">
        <v>9</v>
      </c>
      <c r="L160" s="92" t="s">
        <v>128</v>
      </c>
      <c r="M160" s="92"/>
      <c r="N160" s="92"/>
      <c r="O160" s="92">
        <v>7</v>
      </c>
      <c r="P160" s="92" t="s">
        <v>47</v>
      </c>
      <c r="Q160" s="92">
        <v>21</v>
      </c>
      <c r="R160" s="92" t="s">
        <v>217</v>
      </c>
      <c r="S160" s="92"/>
      <c r="T160" s="93"/>
      <c r="U160" s="92">
        <v>30</v>
      </c>
      <c r="V160" s="94" t="str">
        <f t="shared" si="6"/>
        <v/>
      </c>
      <c r="W160" s="92">
        <f>IFERROR(VLOOKUP(B160,'[1]1402_07_ST_STG'!D:F,3,FALSE),"")</f>
        <v>9.5</v>
      </c>
      <c r="X160" s="92"/>
      <c r="Y160" s="92"/>
      <c r="Z160" s="92"/>
      <c r="AA160" s="92"/>
      <c r="AB160" s="92" t="str">
        <f t="shared" si="7"/>
        <v/>
      </c>
      <c r="AC160" s="95" t="str">
        <f>IFERROR(VLOOKUP(B160,'[1]1402_07_ST_STG'!AH:AS,12,FALSE),"")</f>
        <v>GG</v>
      </c>
      <c r="AD160" s="95"/>
      <c r="AE160" s="96">
        <v>2</v>
      </c>
      <c r="AF160" s="97"/>
      <c r="AG160" s="98">
        <v>9.5</v>
      </c>
      <c r="AH160" s="99" t="s">
        <v>56</v>
      </c>
      <c r="AI160" s="100">
        <v>2</v>
      </c>
      <c r="AJ160" s="96">
        <v>2</v>
      </c>
      <c r="AK160" s="101">
        <v>9.5</v>
      </c>
      <c r="AL160" s="102"/>
      <c r="AM160" s="96">
        <v>12</v>
      </c>
      <c r="AN160" s="99">
        <v>18</v>
      </c>
      <c r="AO160" s="100">
        <f t="shared" si="8"/>
        <v>18.3</v>
      </c>
      <c r="AP160" s="100"/>
      <c r="AQ160" s="103"/>
      <c r="AR160" s="104"/>
      <c r="AX160" s="6"/>
      <c r="AY160" s="6"/>
      <c r="AZ160" s="6"/>
      <c r="BA160" s="6"/>
    </row>
    <row r="161" spans="1:53">
      <c r="A161" s="86">
        <v>177</v>
      </c>
      <c r="B161" s="87">
        <v>401808417</v>
      </c>
      <c r="C161" s="88" t="s">
        <v>234</v>
      </c>
      <c r="D161" s="89" t="str">
        <f>IFERROR(VLOOKUP(B161,'[1]1402_07_ST_STG'!U:X,4,FALSE),"")</f>
        <v/>
      </c>
      <c r="E161" s="90"/>
      <c r="F161" s="91"/>
      <c r="G161" s="92"/>
      <c r="H161" s="92">
        <v>18</v>
      </c>
      <c r="I161" s="92" t="s">
        <v>199</v>
      </c>
      <c r="J161" s="92">
        <v>2</v>
      </c>
      <c r="K161" s="92">
        <v>9</v>
      </c>
      <c r="L161" s="92" t="s">
        <v>128</v>
      </c>
      <c r="M161" s="92"/>
      <c r="N161" s="92"/>
      <c r="O161" s="126"/>
      <c r="P161" s="92">
        <v>14</v>
      </c>
      <c r="Q161" s="92"/>
      <c r="R161" s="92" t="s">
        <v>217</v>
      </c>
      <c r="S161" s="92"/>
      <c r="T161" s="93"/>
      <c r="U161" s="92">
        <v>30</v>
      </c>
      <c r="V161" s="94">
        <f t="shared" si="6"/>
        <v>9.6</v>
      </c>
      <c r="W161" s="92">
        <f>IFERROR(VLOOKUP(B161,'[1]1402_07_ST_STG'!D:F,3,FALSE),"")</f>
        <v>0</v>
      </c>
      <c r="X161" s="92"/>
      <c r="Y161" s="92"/>
      <c r="Z161" s="92"/>
      <c r="AA161" s="92"/>
      <c r="AB161" s="92" t="str">
        <f t="shared" si="7"/>
        <v>ER</v>
      </c>
      <c r="AC161" s="125" t="str">
        <f>IFERROR(VLOOKUP(B161,'[1]1402_07_ST_STG'!AH:AS,12,FALSE),"")</f>
        <v>GG</v>
      </c>
      <c r="AD161" s="95"/>
      <c r="AE161" s="96">
        <v>1.8</v>
      </c>
      <c r="AF161" s="97"/>
      <c r="AG161" s="98">
        <v>9.6</v>
      </c>
      <c r="AH161" s="99" t="s">
        <v>36</v>
      </c>
      <c r="AI161" s="100">
        <v>2</v>
      </c>
      <c r="AJ161" s="96">
        <v>1</v>
      </c>
      <c r="AK161" s="101">
        <v>9.6</v>
      </c>
      <c r="AL161" s="102"/>
      <c r="AM161" s="96">
        <v>0</v>
      </c>
      <c r="AN161" s="99">
        <v>12</v>
      </c>
      <c r="AO161" s="100">
        <f t="shared" si="8"/>
        <v>15</v>
      </c>
      <c r="AP161" s="100"/>
      <c r="AQ161" s="103"/>
      <c r="AR161" s="104"/>
      <c r="AX161" s="6"/>
      <c r="AY161" s="6"/>
      <c r="AZ161" s="6"/>
      <c r="BA161" s="11"/>
    </row>
    <row r="162" spans="1:53">
      <c r="A162" s="86">
        <v>178</v>
      </c>
      <c r="B162" s="87">
        <v>401822350</v>
      </c>
      <c r="C162" s="88" t="s">
        <v>235</v>
      </c>
      <c r="D162" s="89" t="str">
        <f>IFERROR(VLOOKUP(B162,'[1]1402_07_ST_STG'!U:X,4,FALSE),"")</f>
        <v/>
      </c>
      <c r="E162" s="90" t="s">
        <v>228</v>
      </c>
      <c r="F162" s="91"/>
      <c r="G162" s="92"/>
      <c r="H162" s="92">
        <v>18</v>
      </c>
      <c r="I162" s="92">
        <v>25</v>
      </c>
      <c r="J162" s="92"/>
      <c r="K162" s="92">
        <v>9</v>
      </c>
      <c r="L162" s="92" t="s">
        <v>36</v>
      </c>
      <c r="M162" s="92"/>
      <c r="N162" s="92"/>
      <c r="O162" s="92">
        <v>7</v>
      </c>
      <c r="P162" s="92">
        <v>14</v>
      </c>
      <c r="Q162" s="92">
        <v>21</v>
      </c>
      <c r="R162" s="92" t="s">
        <v>217</v>
      </c>
      <c r="S162" s="92"/>
      <c r="T162" s="93"/>
      <c r="U162" s="92" t="s">
        <v>102</v>
      </c>
      <c r="V162" s="94" t="str">
        <f t="shared" si="6"/>
        <v/>
      </c>
      <c r="W162" s="92">
        <f>IFERROR(VLOOKUP(B162,'[1]1402_07_ST_STG'!D:F,3,FALSE),"")</f>
        <v>10</v>
      </c>
      <c r="X162" s="92"/>
      <c r="Y162" s="92"/>
      <c r="Z162" s="92"/>
      <c r="AA162" s="92"/>
      <c r="AB162" s="92" t="str">
        <f t="shared" si="7"/>
        <v/>
      </c>
      <c r="AC162" s="95" t="str">
        <f>IFERROR(VLOOKUP(B162,'[1]1402_07_ST_STG'!AH:AS,12,FALSE),"")</f>
        <v>GG</v>
      </c>
      <c r="AD162" s="95"/>
      <c r="AE162" s="96">
        <v>2</v>
      </c>
      <c r="AF162" s="97"/>
      <c r="AG162" s="98">
        <v>10</v>
      </c>
      <c r="AH162" s="99" t="s">
        <v>56</v>
      </c>
      <c r="AI162" s="100">
        <v>1.9</v>
      </c>
      <c r="AJ162" s="96">
        <v>2</v>
      </c>
      <c r="AK162" s="101">
        <v>10</v>
      </c>
      <c r="AL162" s="102"/>
      <c r="AM162" s="96">
        <v>17</v>
      </c>
      <c r="AN162" s="99">
        <v>19.5</v>
      </c>
      <c r="AO162" s="100">
        <f t="shared" si="8"/>
        <v>19.5</v>
      </c>
      <c r="AP162" s="100"/>
      <c r="AQ162" s="103"/>
      <c r="AR162" s="104"/>
      <c r="AX162" s="6"/>
      <c r="AY162" s="6"/>
      <c r="AZ162" s="6"/>
      <c r="BA162" s="11"/>
    </row>
    <row r="163" spans="1:53">
      <c r="A163" s="86">
        <v>179</v>
      </c>
      <c r="B163" s="87">
        <v>401811181</v>
      </c>
      <c r="C163" s="88" t="s">
        <v>236</v>
      </c>
      <c r="D163" s="89" t="str">
        <f>IFERROR(VLOOKUP(B163,'[1]1402_07_ST_STG'!U:X,4,FALSE),"")</f>
        <v/>
      </c>
      <c r="E163" s="90" t="s">
        <v>228</v>
      </c>
      <c r="F163" s="91">
        <v>4</v>
      </c>
      <c r="G163" s="92"/>
      <c r="H163" s="92"/>
      <c r="I163" s="92"/>
      <c r="J163" s="92"/>
      <c r="K163" s="92"/>
      <c r="L163" s="92" t="s">
        <v>36</v>
      </c>
      <c r="M163" s="92"/>
      <c r="N163" s="92"/>
      <c r="O163" s="92"/>
      <c r="P163" s="92"/>
      <c r="Q163" s="92"/>
      <c r="R163" s="92"/>
      <c r="S163" s="92"/>
      <c r="T163" s="93"/>
      <c r="U163" s="92">
        <v>0</v>
      </c>
      <c r="V163" s="94" t="str">
        <f t="shared" si="6"/>
        <v/>
      </c>
      <c r="W163" s="92">
        <f>IFERROR(VLOOKUP(B163,'[1]1402_07_ST_STG'!D:F,3,FALSE),"")</f>
        <v>0</v>
      </c>
      <c r="X163" s="92"/>
      <c r="Y163" s="92"/>
      <c r="Z163" s="92"/>
      <c r="AA163" s="92"/>
      <c r="AB163" s="92" t="str">
        <f t="shared" si="7"/>
        <v/>
      </c>
      <c r="AC163" s="95" t="str">
        <f>IFERROR(VLOOKUP(B163,'[1]1402_07_ST_STG'!AH:AS,12,FALSE),"")</f>
        <v/>
      </c>
      <c r="AD163" s="95"/>
      <c r="AE163" s="96">
        <v>0</v>
      </c>
      <c r="AF163" s="97"/>
      <c r="AG163" s="98"/>
      <c r="AH163" s="99" t="s">
        <v>36</v>
      </c>
      <c r="AI163" s="100"/>
      <c r="AJ163" s="96" t="s">
        <v>36</v>
      </c>
      <c r="AK163" s="101" t="s">
        <v>36</v>
      </c>
      <c r="AL163" s="102"/>
      <c r="AM163" s="96" t="s">
        <v>36</v>
      </c>
      <c r="AN163" s="99" t="s">
        <v>36</v>
      </c>
      <c r="AO163" s="100" t="str">
        <f t="shared" si="8"/>
        <v/>
      </c>
      <c r="AP163" s="100"/>
      <c r="AQ163" s="103"/>
      <c r="AR163" s="104"/>
      <c r="AX163" s="6"/>
      <c r="AY163" s="6"/>
      <c r="AZ163" s="6"/>
      <c r="BA163" s="6"/>
    </row>
    <row r="164" spans="1:53">
      <c r="A164" s="86">
        <v>180</v>
      </c>
      <c r="B164" s="87">
        <v>401802107</v>
      </c>
      <c r="C164" s="88" t="s">
        <v>121</v>
      </c>
      <c r="D164" s="89">
        <v>65</v>
      </c>
      <c r="E164" s="90"/>
      <c r="F164" s="91"/>
      <c r="G164" s="92"/>
      <c r="H164" s="92" t="s">
        <v>237</v>
      </c>
      <c r="I164" s="92">
        <v>25</v>
      </c>
      <c r="J164" s="92">
        <v>2</v>
      </c>
      <c r="K164" s="92">
        <v>9</v>
      </c>
      <c r="L164" s="92" t="s">
        <v>128</v>
      </c>
      <c r="M164" s="92"/>
      <c r="N164" s="92"/>
      <c r="O164" s="126"/>
      <c r="P164" s="92" t="s">
        <v>70</v>
      </c>
      <c r="Q164" s="92" t="s">
        <v>53</v>
      </c>
      <c r="R164" s="92" t="s">
        <v>217</v>
      </c>
      <c r="S164" s="92"/>
      <c r="T164" s="93"/>
      <c r="U164" s="92">
        <v>30</v>
      </c>
      <c r="V164" s="94" t="str">
        <f t="shared" si="6"/>
        <v/>
      </c>
      <c r="W164" s="92">
        <f>IFERROR(VLOOKUP(B164,'[1]1402_07_ST_STG'!D:F,3,FALSE),"")</f>
        <v>0</v>
      </c>
      <c r="X164" s="92"/>
      <c r="Y164" s="92"/>
      <c r="Z164" s="92"/>
      <c r="AA164" s="92"/>
      <c r="AB164" s="92" t="str">
        <f t="shared" si="7"/>
        <v/>
      </c>
      <c r="AC164" s="95" t="str">
        <f>IFERROR(VLOOKUP(B164,'[1]1402_07_ST_STG'!AH:AS,12,FALSE),"")</f>
        <v/>
      </c>
      <c r="AD164" s="95"/>
      <c r="AE164" s="96">
        <v>1.7</v>
      </c>
      <c r="AF164" s="97"/>
      <c r="AG164" s="98"/>
      <c r="AH164" s="99" t="s">
        <v>36</v>
      </c>
      <c r="AI164" s="100">
        <v>2</v>
      </c>
      <c r="AJ164" s="96">
        <v>0</v>
      </c>
      <c r="AK164" s="101">
        <v>0</v>
      </c>
      <c r="AL164" s="102"/>
      <c r="AM164" s="96">
        <v>3.5</v>
      </c>
      <c r="AN164" s="99">
        <v>11.5</v>
      </c>
      <c r="AO164" s="100">
        <f t="shared" si="8"/>
        <v>4.6500000000000004</v>
      </c>
      <c r="AP164" s="100"/>
      <c r="AQ164" s="103"/>
      <c r="AR164" s="104"/>
      <c r="AX164" s="6"/>
      <c r="AY164" s="6"/>
      <c r="AZ164" s="6"/>
      <c r="BA164" s="6"/>
    </row>
    <row r="165" spans="1:53">
      <c r="A165" s="86">
        <v>181</v>
      </c>
      <c r="B165" s="87">
        <v>401810354</v>
      </c>
      <c r="C165" s="128" t="s">
        <v>238</v>
      </c>
      <c r="D165" s="89" t="str">
        <f>IFERROR(VLOOKUP(B165,'[1]1402_07_ST_STG'!U:X,4,FALSE),"")</f>
        <v>-</v>
      </c>
      <c r="E165" s="90" t="s">
        <v>228</v>
      </c>
      <c r="F165" s="91"/>
      <c r="G165" s="92"/>
      <c r="H165" s="92">
        <v>18</v>
      </c>
      <c r="I165" s="92">
        <v>25</v>
      </c>
      <c r="J165" s="92">
        <v>2</v>
      </c>
      <c r="K165" s="92">
        <v>9</v>
      </c>
      <c r="L165" s="92" t="s">
        <v>36</v>
      </c>
      <c r="M165" s="92"/>
      <c r="N165" s="92"/>
      <c r="O165" s="92">
        <v>7</v>
      </c>
      <c r="P165" s="92">
        <v>14</v>
      </c>
      <c r="Q165" s="92">
        <v>21</v>
      </c>
      <c r="R165" s="92"/>
      <c r="S165" s="92"/>
      <c r="T165" s="93"/>
      <c r="U165" s="92">
        <v>0</v>
      </c>
      <c r="V165" s="94" t="str">
        <f t="shared" si="6"/>
        <v/>
      </c>
      <c r="W165" s="92">
        <f>IFERROR(VLOOKUP(B165,'[1]1402_07_ST_STG'!D:F,3,FALSE),"")</f>
        <v>0</v>
      </c>
      <c r="X165" s="92"/>
      <c r="Y165" s="92"/>
      <c r="Z165" s="92"/>
      <c r="AA165" s="92"/>
      <c r="AB165" s="92" t="str">
        <f t="shared" si="7"/>
        <v/>
      </c>
      <c r="AC165" s="95" t="str">
        <f>IFERROR(VLOOKUP(B165,'[1]1402_07_ST_STG'!AH:AS,12,FALSE),"")</f>
        <v/>
      </c>
      <c r="AD165" s="95"/>
      <c r="AE165" s="96">
        <v>2</v>
      </c>
      <c r="AF165" s="97"/>
      <c r="AG165" s="98"/>
      <c r="AH165" s="99" t="s">
        <v>36</v>
      </c>
      <c r="AI165" s="100">
        <v>1.7</v>
      </c>
      <c r="AJ165" s="96">
        <v>1</v>
      </c>
      <c r="AK165" s="101" t="s">
        <v>36</v>
      </c>
      <c r="AL165" s="102"/>
      <c r="AM165" s="96" t="s">
        <v>36</v>
      </c>
      <c r="AN165" s="99" t="s">
        <v>36</v>
      </c>
      <c r="AO165" s="100" t="str">
        <f t="shared" si="8"/>
        <v/>
      </c>
      <c r="AP165" s="100"/>
      <c r="AQ165" s="103"/>
      <c r="AR165" s="104"/>
      <c r="AX165" s="6"/>
      <c r="AY165" s="6"/>
      <c r="AZ165" s="6"/>
      <c r="BA165" s="6"/>
    </row>
    <row r="166" spans="1:53">
      <c r="A166" s="86">
        <v>182</v>
      </c>
      <c r="B166" s="87">
        <v>401808265</v>
      </c>
      <c r="C166" s="88" t="s">
        <v>239</v>
      </c>
      <c r="D166" s="89" t="str">
        <f>IFERROR(VLOOKUP(B166,'[1]1402_07_ST_STG'!U:X,4,FALSE),"")</f>
        <v/>
      </c>
      <c r="E166" s="90" t="s">
        <v>84</v>
      </c>
      <c r="F166" s="91"/>
      <c r="G166" s="92">
        <v>9</v>
      </c>
      <c r="H166" s="92" t="s">
        <v>237</v>
      </c>
      <c r="I166" s="92">
        <v>25</v>
      </c>
      <c r="J166" s="92">
        <v>2</v>
      </c>
      <c r="K166" s="92"/>
      <c r="L166" s="92" t="s">
        <v>128</v>
      </c>
      <c r="M166" s="92"/>
      <c r="N166" s="92"/>
      <c r="O166" s="92">
        <v>7</v>
      </c>
      <c r="P166" s="92" t="s">
        <v>47</v>
      </c>
      <c r="Q166" s="92"/>
      <c r="R166" s="92" t="s">
        <v>217</v>
      </c>
      <c r="S166" s="92"/>
      <c r="T166" s="92" t="s">
        <v>76</v>
      </c>
      <c r="U166" s="92" t="s">
        <v>102</v>
      </c>
      <c r="V166" s="94">
        <f t="shared" si="6"/>
        <v>9.8000000000000007</v>
      </c>
      <c r="W166" s="92">
        <f>IFERROR(VLOOKUP(B166,'[1]1402_07_ST_STG'!D:F,3,FALSE),"")</f>
        <v>0</v>
      </c>
      <c r="X166" s="92"/>
      <c r="Y166" s="92"/>
      <c r="Z166" s="92"/>
      <c r="AA166" s="92"/>
      <c r="AB166" s="92" t="str">
        <f t="shared" si="7"/>
        <v/>
      </c>
      <c r="AC166" s="95" t="str">
        <f>IFERROR(VLOOKUP(B166,'[1]1402_07_ST_STG'!AH:AS,12,FALSE),"")</f>
        <v>GG</v>
      </c>
      <c r="AD166" s="95"/>
      <c r="AE166" s="96">
        <v>2</v>
      </c>
      <c r="AF166" s="97"/>
      <c r="AG166" s="98">
        <v>9.8000000000000007</v>
      </c>
      <c r="AH166" s="99" t="s">
        <v>56</v>
      </c>
      <c r="AI166" s="100">
        <v>1.9</v>
      </c>
      <c r="AJ166" s="96">
        <v>1.4</v>
      </c>
      <c r="AK166" s="101">
        <v>9.8000000000000007</v>
      </c>
      <c r="AL166" s="102"/>
      <c r="AM166" s="96">
        <v>4.75</v>
      </c>
      <c r="AN166" s="99">
        <v>15.75</v>
      </c>
      <c r="AO166" s="100">
        <f t="shared" si="8"/>
        <v>16.725000000000001</v>
      </c>
      <c r="AP166" s="100"/>
      <c r="AQ166" s="103"/>
      <c r="AR166" s="104"/>
      <c r="AX166" s="6"/>
      <c r="AY166" s="6"/>
      <c r="AZ166" s="6"/>
      <c r="BA166" s="11"/>
    </row>
    <row r="167" spans="1:53">
      <c r="A167" s="86">
        <v>183</v>
      </c>
      <c r="B167" s="87">
        <v>401810836</v>
      </c>
      <c r="C167" s="88" t="s">
        <v>240</v>
      </c>
      <c r="D167" s="89" t="str">
        <f>IFERROR(VLOOKUP(B167,'[1]1402_07_ST_STG'!U:X,4,FALSE),"")</f>
        <v/>
      </c>
      <c r="E167" s="90" t="s">
        <v>228</v>
      </c>
      <c r="F167" s="91"/>
      <c r="G167" s="92"/>
      <c r="H167" s="92"/>
      <c r="I167" s="92"/>
      <c r="J167" s="92" t="s">
        <v>136</v>
      </c>
      <c r="K167" s="92">
        <v>7</v>
      </c>
      <c r="L167" s="92" t="s">
        <v>36</v>
      </c>
      <c r="M167" s="92" t="s">
        <v>53</v>
      </c>
      <c r="N167" s="92"/>
      <c r="O167" s="92"/>
      <c r="P167" s="92"/>
      <c r="Q167" s="92" t="s">
        <v>190</v>
      </c>
      <c r="R167" s="92" t="s">
        <v>217</v>
      </c>
      <c r="S167" s="92"/>
      <c r="T167" s="93"/>
      <c r="U167" s="92" t="s">
        <v>76</v>
      </c>
      <c r="V167" s="94">
        <f t="shared" si="6"/>
        <v>4.5</v>
      </c>
      <c r="W167" s="92">
        <f>IFERROR(VLOOKUP(B167,'[1]1402_07_ST_STG'!D:F,3,FALSE),"")</f>
        <v>0</v>
      </c>
      <c r="X167" s="92"/>
      <c r="Y167" s="92"/>
      <c r="Z167" s="92"/>
      <c r="AA167" s="92"/>
      <c r="AB167" s="92" t="str">
        <f t="shared" si="7"/>
        <v>ER</v>
      </c>
      <c r="AC167" s="125" t="str">
        <f>IFERROR(VLOOKUP(B167,'[1]1402_07_ST_STG'!AH:AS,12,FALSE),"")</f>
        <v>GG</v>
      </c>
      <c r="AD167" s="95"/>
      <c r="AE167" s="96">
        <v>0</v>
      </c>
      <c r="AF167" s="97"/>
      <c r="AG167" s="98">
        <v>4.5</v>
      </c>
      <c r="AH167" s="99" t="s">
        <v>36</v>
      </c>
      <c r="AI167" s="100">
        <v>0.8</v>
      </c>
      <c r="AJ167" s="96">
        <v>0</v>
      </c>
      <c r="AK167" s="101">
        <v>4.5</v>
      </c>
      <c r="AL167" s="102"/>
      <c r="AM167" s="96">
        <v>1.5</v>
      </c>
      <c r="AN167" s="99">
        <v>6.25</v>
      </c>
      <c r="AO167" s="100">
        <f t="shared" si="8"/>
        <v>6.7</v>
      </c>
      <c r="AP167" s="100"/>
      <c r="AQ167" s="103"/>
      <c r="AR167" s="104"/>
      <c r="AX167" s="6"/>
      <c r="AY167" s="6"/>
      <c r="AZ167" s="6"/>
      <c r="BA167" s="6"/>
    </row>
    <row r="168" spans="1:53">
      <c r="A168" s="86">
        <v>184</v>
      </c>
      <c r="B168" s="87">
        <v>401811325</v>
      </c>
      <c r="C168" s="88" t="s">
        <v>241</v>
      </c>
      <c r="D168" s="89" t="str">
        <f>IFERROR(VLOOKUP(B168,'[1]1402_07_ST_STG'!U:X,4,FALSE),"")</f>
        <v/>
      </c>
      <c r="E168" s="90" t="s">
        <v>228</v>
      </c>
      <c r="F168" s="91">
        <v>4</v>
      </c>
      <c r="G168" s="92"/>
      <c r="H168" s="92"/>
      <c r="I168" s="92" t="s">
        <v>199</v>
      </c>
      <c r="J168" s="92" t="s">
        <v>202</v>
      </c>
      <c r="K168" s="92">
        <v>9</v>
      </c>
      <c r="L168" s="92" t="s">
        <v>128</v>
      </c>
      <c r="M168" s="92"/>
      <c r="N168" s="92"/>
      <c r="O168" s="92"/>
      <c r="P168" s="92">
        <v>14</v>
      </c>
      <c r="Q168" s="92">
        <v>21</v>
      </c>
      <c r="R168" s="92"/>
      <c r="S168" s="92"/>
      <c r="T168" s="93"/>
      <c r="U168" s="92">
        <v>30</v>
      </c>
      <c r="V168" s="94">
        <f t="shared" si="6"/>
        <v>10</v>
      </c>
      <c r="W168" s="92">
        <f>IFERROR(VLOOKUP(B168,'[1]1402_07_ST_STG'!D:F,3,FALSE),"")</f>
        <v>0</v>
      </c>
      <c r="X168" s="92"/>
      <c r="Y168" s="92"/>
      <c r="Z168" s="92"/>
      <c r="AA168" s="92"/>
      <c r="AB168" s="92" t="str">
        <f t="shared" si="7"/>
        <v/>
      </c>
      <c r="AC168" s="95" t="str">
        <f>IFERROR(VLOOKUP(B168,'[1]1402_07_ST_STG'!AH:AS,12,FALSE),"")</f>
        <v>GG</v>
      </c>
      <c r="AD168" s="95"/>
      <c r="AE168" s="96">
        <v>1.6</v>
      </c>
      <c r="AF168" s="97"/>
      <c r="AG168" s="98">
        <v>10</v>
      </c>
      <c r="AH168" s="99" t="s">
        <v>56</v>
      </c>
      <c r="AI168" s="100">
        <v>1.6</v>
      </c>
      <c r="AJ168" s="96">
        <v>2</v>
      </c>
      <c r="AK168" s="101">
        <v>10</v>
      </c>
      <c r="AL168" s="102"/>
      <c r="AM168" s="96">
        <v>17.75</v>
      </c>
      <c r="AN168" s="99">
        <v>19.75</v>
      </c>
      <c r="AO168" s="100">
        <f t="shared" si="8"/>
        <v>19.324999999999999</v>
      </c>
      <c r="AP168" s="100"/>
      <c r="AQ168" s="103"/>
      <c r="AR168" s="104"/>
      <c r="AX168" s="6"/>
      <c r="AY168" s="6"/>
      <c r="AZ168" s="6"/>
      <c r="BA168" s="6"/>
    </row>
    <row r="169" spans="1:53">
      <c r="A169" s="86">
        <v>186</v>
      </c>
      <c r="B169" s="87">
        <v>401808273</v>
      </c>
      <c r="C169" s="88" t="s">
        <v>242</v>
      </c>
      <c r="D169" s="89" t="str">
        <f>IFERROR(VLOOKUP(B169,'[1]1402_07_ST_STG'!U:X,4,FALSE),"")</f>
        <v/>
      </c>
      <c r="E169" s="90"/>
      <c r="F169" s="91"/>
      <c r="G169" s="92">
        <v>9</v>
      </c>
      <c r="H169" s="92">
        <v>18</v>
      </c>
      <c r="I169" s="92">
        <v>25</v>
      </c>
      <c r="J169" s="92">
        <v>2</v>
      </c>
      <c r="K169" s="92">
        <v>9</v>
      </c>
      <c r="L169" s="92" t="s">
        <v>128</v>
      </c>
      <c r="M169" s="92"/>
      <c r="N169" s="92"/>
      <c r="O169" s="92">
        <v>7</v>
      </c>
      <c r="P169" s="92" t="s">
        <v>47</v>
      </c>
      <c r="Q169" s="92"/>
      <c r="R169" s="92"/>
      <c r="S169" s="92"/>
      <c r="T169" s="93"/>
      <c r="U169" s="92">
        <v>30</v>
      </c>
      <c r="V169" s="94" t="str">
        <f t="shared" si="6"/>
        <v/>
      </c>
      <c r="W169" s="92">
        <f>IFERROR(VLOOKUP(B169,'[1]1402_07_ST_STG'!D:F,3,FALSE),"")</f>
        <v>0</v>
      </c>
      <c r="X169" s="92"/>
      <c r="Y169" s="92"/>
      <c r="Z169" s="92"/>
      <c r="AA169" s="92"/>
      <c r="AB169" s="92" t="str">
        <f t="shared" si="7"/>
        <v/>
      </c>
      <c r="AC169" s="95" t="str">
        <f>IFERROR(VLOOKUP(B169,'[1]1402_07_ST_STG'!AH:AS,12,FALSE),"")</f>
        <v>GG</v>
      </c>
      <c r="AD169" s="95"/>
      <c r="AE169" s="96">
        <v>1.8</v>
      </c>
      <c r="AF169" s="97"/>
      <c r="AG169" s="98"/>
      <c r="AH169" s="99" t="s">
        <v>56</v>
      </c>
      <c r="AI169" s="100">
        <v>1.5</v>
      </c>
      <c r="AJ169" s="96">
        <v>0.6</v>
      </c>
      <c r="AK169" s="101">
        <v>0</v>
      </c>
      <c r="AL169" s="102"/>
      <c r="AM169" s="96">
        <v>3</v>
      </c>
      <c r="AN169" s="99">
        <v>5.5</v>
      </c>
      <c r="AO169" s="100">
        <f t="shared" si="8"/>
        <v>3.5000000000000004</v>
      </c>
      <c r="AP169" s="100"/>
      <c r="AQ169" s="103"/>
      <c r="AR169" s="104"/>
      <c r="AX169" s="6"/>
      <c r="AY169" s="6"/>
      <c r="AZ169" s="6"/>
      <c r="BA169" s="6"/>
    </row>
    <row r="170" spans="1:53">
      <c r="A170" s="86">
        <v>187</v>
      </c>
      <c r="B170" s="87">
        <v>401805414</v>
      </c>
      <c r="C170" s="88" t="s">
        <v>243</v>
      </c>
      <c r="D170" s="89" t="str">
        <f>IFERROR(VLOOKUP(B170,'[1]1402_07_ST_STG'!U:X,4,FALSE),"")</f>
        <v>-</v>
      </c>
      <c r="E170" s="90" t="s">
        <v>244</v>
      </c>
      <c r="F170" s="91"/>
      <c r="G170" s="92"/>
      <c r="H170" s="92">
        <v>18</v>
      </c>
      <c r="I170" s="92">
        <v>25</v>
      </c>
      <c r="J170" s="92">
        <v>2</v>
      </c>
      <c r="K170" s="92">
        <v>9</v>
      </c>
      <c r="L170" s="92" t="s">
        <v>128</v>
      </c>
      <c r="M170" s="92"/>
      <c r="N170" s="92"/>
      <c r="O170" s="92">
        <v>7</v>
      </c>
      <c r="P170" s="92">
        <v>14</v>
      </c>
      <c r="Q170" s="92"/>
      <c r="R170" s="92" t="s">
        <v>76</v>
      </c>
      <c r="S170" s="92"/>
      <c r="T170" s="93"/>
      <c r="U170" s="92" t="s">
        <v>76</v>
      </c>
      <c r="V170" s="94" t="str">
        <f t="shared" si="6"/>
        <v/>
      </c>
      <c r="W170" s="92">
        <f>IFERROR(VLOOKUP(B170,'[1]1402_07_ST_STG'!D:F,3,FALSE),"")</f>
        <v>0</v>
      </c>
      <c r="X170" s="92"/>
      <c r="Y170" s="92"/>
      <c r="Z170" s="92"/>
      <c r="AA170" s="92"/>
      <c r="AB170" s="92" t="str">
        <f t="shared" si="7"/>
        <v/>
      </c>
      <c r="AC170" s="95" t="str">
        <f>IFERROR(VLOOKUP(B170,'[1]1402_07_ST_STG'!AH:AS,12,FALSE),"")</f>
        <v/>
      </c>
      <c r="AD170" s="95"/>
      <c r="AE170" s="96">
        <v>1.4</v>
      </c>
      <c r="AF170" s="97"/>
      <c r="AG170" s="98"/>
      <c r="AH170" s="99" t="s">
        <v>36</v>
      </c>
      <c r="AI170" s="100">
        <v>2</v>
      </c>
      <c r="AJ170" s="96">
        <v>2</v>
      </c>
      <c r="AK170" s="101" t="s">
        <v>36</v>
      </c>
      <c r="AL170" s="102"/>
      <c r="AM170" s="96" t="s">
        <v>36</v>
      </c>
      <c r="AN170" s="99" t="s">
        <v>36</v>
      </c>
      <c r="AO170" s="100" t="str">
        <f t="shared" si="8"/>
        <v/>
      </c>
      <c r="AP170" s="100"/>
      <c r="AQ170" s="103"/>
      <c r="AR170" s="104"/>
      <c r="AX170" s="10"/>
      <c r="AY170" s="6"/>
      <c r="AZ170" s="6"/>
      <c r="BA170" s="6"/>
    </row>
    <row r="171" spans="1:53">
      <c r="A171" s="86">
        <v>188</v>
      </c>
      <c r="B171" s="87">
        <v>401806924</v>
      </c>
      <c r="C171" s="88" t="s">
        <v>245</v>
      </c>
      <c r="D171" s="89" t="str">
        <f>IFERROR(VLOOKUP(B171,'[1]1402_07_ST_STG'!U:X,4,FALSE),"")</f>
        <v>-</v>
      </c>
      <c r="E171" s="90" t="s">
        <v>228</v>
      </c>
      <c r="F171" s="91">
        <v>4</v>
      </c>
      <c r="G171" s="92"/>
      <c r="H171" s="92">
        <v>18</v>
      </c>
      <c r="I171" s="92">
        <v>25</v>
      </c>
      <c r="J171" s="92">
        <v>2</v>
      </c>
      <c r="K171" s="92">
        <v>9</v>
      </c>
      <c r="L171" s="92" t="s">
        <v>128</v>
      </c>
      <c r="M171" s="92"/>
      <c r="N171" s="92"/>
      <c r="O171" s="92">
        <v>7</v>
      </c>
      <c r="P171" s="92">
        <v>14</v>
      </c>
      <c r="Q171" s="92"/>
      <c r="R171" s="92" t="s">
        <v>217</v>
      </c>
      <c r="S171" s="92"/>
      <c r="T171" s="93"/>
      <c r="U171" s="92">
        <v>0</v>
      </c>
      <c r="V171" s="94" t="str">
        <f t="shared" si="6"/>
        <v/>
      </c>
      <c r="W171" s="92">
        <f>IFERROR(VLOOKUP(B171,'[1]1402_07_ST_STG'!D:F,3,FALSE),"")</f>
        <v>0</v>
      </c>
      <c r="X171" s="92"/>
      <c r="Y171" s="92"/>
      <c r="Z171" s="92"/>
      <c r="AA171" s="92"/>
      <c r="AB171" s="92" t="str">
        <f t="shared" si="7"/>
        <v/>
      </c>
      <c r="AC171" s="95" t="str">
        <f>IFERROR(VLOOKUP(B171,'[1]1402_07_ST_STG'!AH:AS,12,FALSE),"")</f>
        <v/>
      </c>
      <c r="AD171" s="95"/>
      <c r="AE171" s="96">
        <v>0</v>
      </c>
      <c r="AF171" s="97"/>
      <c r="AG171" s="98"/>
      <c r="AH171" s="99" t="s">
        <v>36</v>
      </c>
      <c r="AI171" s="100">
        <v>2</v>
      </c>
      <c r="AJ171" s="96" t="s">
        <v>36</v>
      </c>
      <c r="AK171" s="101" t="s">
        <v>36</v>
      </c>
      <c r="AL171" s="102"/>
      <c r="AM171" s="96" t="s">
        <v>36</v>
      </c>
      <c r="AN171" s="99" t="s">
        <v>36</v>
      </c>
      <c r="AO171" s="100" t="str">
        <f t="shared" si="8"/>
        <v/>
      </c>
      <c r="AP171" s="100"/>
      <c r="AQ171" s="103"/>
      <c r="AR171" s="104"/>
      <c r="AX171" s="10"/>
      <c r="AY171" s="6"/>
      <c r="AZ171" s="6"/>
      <c r="BA171" s="6"/>
    </row>
    <row r="172" spans="1:53">
      <c r="A172" s="86">
        <v>189</v>
      </c>
      <c r="B172" s="87">
        <v>401808216</v>
      </c>
      <c r="C172" s="88" t="s">
        <v>246</v>
      </c>
      <c r="D172" s="89" t="str">
        <f>IFERROR(VLOOKUP(B172,'[1]1402_07_ST_STG'!U:X,4,FALSE),"")</f>
        <v/>
      </c>
      <c r="E172" s="90" t="s">
        <v>228</v>
      </c>
      <c r="F172" s="91"/>
      <c r="G172" s="92"/>
      <c r="H172" s="92"/>
      <c r="I172" s="92"/>
      <c r="J172" s="92">
        <v>2</v>
      </c>
      <c r="K172" s="92">
        <v>9</v>
      </c>
      <c r="L172" s="92" t="s">
        <v>128</v>
      </c>
      <c r="M172" s="92"/>
      <c r="N172" s="92"/>
      <c r="O172" s="92">
        <v>7</v>
      </c>
      <c r="P172" s="92" t="s">
        <v>47</v>
      </c>
      <c r="Q172" s="92"/>
      <c r="R172" s="92" t="s">
        <v>203</v>
      </c>
      <c r="S172" s="92"/>
      <c r="T172" s="93"/>
      <c r="U172" s="92">
        <v>30</v>
      </c>
      <c r="V172" s="94">
        <f t="shared" si="6"/>
        <v>9.9</v>
      </c>
      <c r="W172" s="92">
        <f>IFERROR(VLOOKUP(B172,'[1]1402_07_ST_STG'!D:F,3,FALSE),"")</f>
        <v>0</v>
      </c>
      <c r="X172" s="92"/>
      <c r="Y172" s="92"/>
      <c r="Z172" s="92"/>
      <c r="AA172" s="92"/>
      <c r="AB172" s="92" t="str">
        <f t="shared" si="7"/>
        <v/>
      </c>
      <c r="AC172" s="95" t="str">
        <f>IFERROR(VLOOKUP(B172,'[1]1402_07_ST_STG'!AH:AS,12,FALSE),"")</f>
        <v>GG</v>
      </c>
      <c r="AD172" s="95"/>
      <c r="AE172" s="96">
        <v>1.6</v>
      </c>
      <c r="AF172" s="97"/>
      <c r="AG172" s="98">
        <v>9.9</v>
      </c>
      <c r="AH172" s="99" t="s">
        <v>56</v>
      </c>
      <c r="AI172" s="100">
        <v>1.7</v>
      </c>
      <c r="AJ172" s="96">
        <v>1.8</v>
      </c>
      <c r="AK172" s="101">
        <v>9.9</v>
      </c>
      <c r="AL172" s="102"/>
      <c r="AM172" s="96">
        <v>13</v>
      </c>
      <c r="AN172" s="99">
        <v>20</v>
      </c>
      <c r="AO172" s="100">
        <f t="shared" si="8"/>
        <v>18.7</v>
      </c>
      <c r="AP172" s="100"/>
      <c r="AQ172" s="103"/>
      <c r="AR172" s="104"/>
      <c r="AX172" s="10"/>
      <c r="AY172" s="6"/>
      <c r="AZ172" s="6"/>
      <c r="BA172" s="11"/>
    </row>
    <row r="173" spans="1:53">
      <c r="A173" s="86">
        <v>190</v>
      </c>
      <c r="B173" s="87">
        <v>401810194</v>
      </c>
      <c r="C173" s="88" t="s">
        <v>247</v>
      </c>
      <c r="D173" s="89" t="str">
        <f>IFERROR(VLOOKUP(B173,'[1]1402_07_ST_STG'!U:X,4,FALSE),"")</f>
        <v/>
      </c>
      <c r="E173" s="90" t="s">
        <v>228</v>
      </c>
      <c r="F173" s="91"/>
      <c r="G173" s="92"/>
      <c r="H173" s="92"/>
      <c r="I173" s="92"/>
      <c r="J173" s="92">
        <v>2</v>
      </c>
      <c r="K173" s="92">
        <v>9</v>
      </c>
      <c r="L173" s="92" t="s">
        <v>128</v>
      </c>
      <c r="M173" s="92"/>
      <c r="N173" s="92"/>
      <c r="O173" s="92">
        <v>7</v>
      </c>
      <c r="P173" s="92" t="s">
        <v>47</v>
      </c>
      <c r="Q173" s="92"/>
      <c r="R173" s="92" t="s">
        <v>203</v>
      </c>
      <c r="S173" s="92"/>
      <c r="T173" s="93"/>
      <c r="U173" s="92">
        <v>30</v>
      </c>
      <c r="V173" s="94">
        <f t="shared" si="6"/>
        <v>9.5</v>
      </c>
      <c r="W173" s="92">
        <f>IFERROR(VLOOKUP(B173,'[1]1402_07_ST_STG'!D:F,3,FALSE),"")</f>
        <v>0</v>
      </c>
      <c r="X173" s="92"/>
      <c r="Y173" s="92"/>
      <c r="Z173" s="92"/>
      <c r="AA173" s="92"/>
      <c r="AB173" s="92" t="str">
        <f t="shared" si="7"/>
        <v/>
      </c>
      <c r="AC173" s="95" t="str">
        <f>IFERROR(VLOOKUP(B173,'[1]1402_07_ST_STG'!AH:AS,12,FALSE),"")</f>
        <v>GG</v>
      </c>
      <c r="AD173" s="95"/>
      <c r="AE173" s="96">
        <v>1.6</v>
      </c>
      <c r="AF173" s="97"/>
      <c r="AG173" s="98">
        <v>9.5</v>
      </c>
      <c r="AH173" s="99" t="s">
        <v>56</v>
      </c>
      <c r="AI173" s="100">
        <v>1.7</v>
      </c>
      <c r="AJ173" s="96">
        <v>1.8</v>
      </c>
      <c r="AK173" s="101">
        <v>9.5</v>
      </c>
      <c r="AL173" s="102"/>
      <c r="AM173" s="96">
        <v>15.25</v>
      </c>
      <c r="AN173" s="99">
        <v>20</v>
      </c>
      <c r="AO173" s="100">
        <f t="shared" si="8"/>
        <v>18.525000000000002</v>
      </c>
      <c r="AP173" s="100"/>
      <c r="AQ173" s="103"/>
      <c r="AR173" s="104"/>
      <c r="AX173" s="10"/>
      <c r="AY173" s="6"/>
      <c r="AZ173" s="6"/>
      <c r="BA173" s="11"/>
    </row>
    <row r="174" spans="1:53">
      <c r="A174" s="86">
        <v>191</v>
      </c>
      <c r="B174" s="87">
        <v>401808111</v>
      </c>
      <c r="C174" s="88" t="s">
        <v>248</v>
      </c>
      <c r="D174" s="89" t="str">
        <f>IFERROR(VLOOKUP(B174,'[1]1402_07_ST_STG'!U:X,4,FALSE),"")</f>
        <v/>
      </c>
      <c r="E174" s="90"/>
      <c r="F174" s="129"/>
      <c r="G174" s="92">
        <v>9</v>
      </c>
      <c r="H174" s="92" t="s">
        <v>127</v>
      </c>
      <c r="I174" s="92">
        <v>25</v>
      </c>
      <c r="J174" s="92">
        <v>2</v>
      </c>
      <c r="K174" s="92">
        <v>9</v>
      </c>
      <c r="L174" s="92" t="s">
        <v>128</v>
      </c>
      <c r="M174" s="92"/>
      <c r="N174" s="92"/>
      <c r="O174" s="92">
        <v>7</v>
      </c>
      <c r="P174" s="92"/>
      <c r="Q174" s="92" t="s">
        <v>89</v>
      </c>
      <c r="R174" s="92" t="s">
        <v>217</v>
      </c>
      <c r="S174" s="92"/>
      <c r="T174" s="93"/>
      <c r="U174" s="92">
        <v>30</v>
      </c>
      <c r="V174" s="94">
        <f t="shared" si="6"/>
        <v>9.8000000000000007</v>
      </c>
      <c r="W174" s="92">
        <f>IFERROR(VLOOKUP(B174,'[1]1402_07_ST_STG'!D:F,3,FALSE),"")</f>
        <v>0</v>
      </c>
      <c r="X174" s="92"/>
      <c r="Y174" s="92"/>
      <c r="Z174" s="92"/>
      <c r="AA174" s="92"/>
      <c r="AB174" s="92" t="str">
        <f t="shared" si="7"/>
        <v/>
      </c>
      <c r="AC174" s="95" t="str">
        <f>IFERROR(VLOOKUP(B174,'[1]1402_07_ST_STG'!AH:AS,12,FALSE),"")</f>
        <v>GG</v>
      </c>
      <c r="AD174" s="95"/>
      <c r="AE174" s="96">
        <v>2</v>
      </c>
      <c r="AF174" s="97"/>
      <c r="AG174" s="98">
        <v>9.8000000000000007</v>
      </c>
      <c r="AH174" s="99" t="s">
        <v>56</v>
      </c>
      <c r="AI174" s="100">
        <v>2</v>
      </c>
      <c r="AJ174" s="96">
        <v>2</v>
      </c>
      <c r="AK174" s="101">
        <v>9.8000000000000007</v>
      </c>
      <c r="AL174" s="102"/>
      <c r="AM174" s="96">
        <v>12</v>
      </c>
      <c r="AN174" s="99">
        <v>8.75</v>
      </c>
      <c r="AO174" s="100">
        <f t="shared" si="8"/>
        <v>16.75</v>
      </c>
      <c r="AP174" s="100"/>
      <c r="AQ174" s="103"/>
      <c r="AR174" s="104"/>
      <c r="AX174" s="10"/>
      <c r="AY174" s="6"/>
      <c r="AZ174" s="6"/>
      <c r="BA174" s="6"/>
    </row>
    <row r="175" spans="1:53">
      <c r="A175" s="86">
        <v>192</v>
      </c>
      <c r="B175" s="87">
        <v>401805125</v>
      </c>
      <c r="C175" s="88" t="s">
        <v>249</v>
      </c>
      <c r="D175" s="89" t="str">
        <f>IFERROR(VLOOKUP(B175,'[1]1402_07_ST_STG'!U:X,4,FALSE),"")</f>
        <v>-</v>
      </c>
      <c r="E175" s="90" t="s">
        <v>113</v>
      </c>
      <c r="F175" s="91"/>
      <c r="G175" s="92">
        <v>9</v>
      </c>
      <c r="H175" s="92">
        <v>18</v>
      </c>
      <c r="I175" s="92">
        <v>25</v>
      </c>
      <c r="J175" s="92">
        <v>2</v>
      </c>
      <c r="K175" s="92">
        <v>9</v>
      </c>
      <c r="L175" s="92" t="s">
        <v>128</v>
      </c>
      <c r="M175" s="92"/>
      <c r="N175" s="92"/>
      <c r="O175" s="92"/>
      <c r="P175" s="92"/>
      <c r="Q175" s="92"/>
      <c r="R175" s="92" t="s">
        <v>217</v>
      </c>
      <c r="S175" s="92"/>
      <c r="T175" s="93"/>
      <c r="U175" s="92">
        <v>0</v>
      </c>
      <c r="V175" s="94" t="str">
        <f t="shared" si="6"/>
        <v/>
      </c>
      <c r="W175" s="92">
        <f>IFERROR(VLOOKUP(B175,'[1]1402_07_ST_STG'!D:F,3,FALSE),"")</f>
        <v>9.5</v>
      </c>
      <c r="X175" s="92"/>
      <c r="Y175" s="92"/>
      <c r="Z175" s="92"/>
      <c r="AA175" s="92"/>
      <c r="AB175" s="92" t="str">
        <f t="shared" si="7"/>
        <v/>
      </c>
      <c r="AC175" s="95" t="str">
        <f>IFERROR(VLOOKUP(B175,'[1]1402_07_ST_STG'!AH:AS,12,FALSE),"")</f>
        <v/>
      </c>
      <c r="AD175" s="95"/>
      <c r="AE175" s="96">
        <v>1.6</v>
      </c>
      <c r="AF175" s="97"/>
      <c r="AG175" s="98">
        <v>9.5</v>
      </c>
      <c r="AH175" s="99" t="s">
        <v>36</v>
      </c>
      <c r="AI175" s="100">
        <v>2</v>
      </c>
      <c r="AJ175" s="96">
        <v>2</v>
      </c>
      <c r="AK175" s="101">
        <v>9.5</v>
      </c>
      <c r="AL175" s="102"/>
      <c r="AM175" s="96" t="s">
        <v>36</v>
      </c>
      <c r="AN175" s="99" t="s">
        <v>36</v>
      </c>
      <c r="AO175" s="100" t="str">
        <f t="shared" si="8"/>
        <v/>
      </c>
      <c r="AP175" s="100"/>
      <c r="AQ175" s="103"/>
      <c r="AR175" s="104"/>
      <c r="AX175" s="10"/>
      <c r="AY175" s="6"/>
      <c r="AZ175" s="6"/>
      <c r="BA175" s="6"/>
    </row>
    <row r="176" spans="1:53">
      <c r="A176" s="86">
        <v>194</v>
      </c>
      <c r="B176" s="87">
        <v>401809051</v>
      </c>
      <c r="C176" s="88" t="s">
        <v>250</v>
      </c>
      <c r="D176" s="89" t="str">
        <f>IFERROR(VLOOKUP(B176,'[1]1402_07_ST_STG'!U:X,4,FALSE),"")</f>
        <v>-</v>
      </c>
      <c r="E176" s="90" t="s">
        <v>228</v>
      </c>
      <c r="F176" s="91">
        <v>4</v>
      </c>
      <c r="G176" s="92"/>
      <c r="H176" s="92">
        <v>18</v>
      </c>
      <c r="I176" s="92">
        <v>25</v>
      </c>
      <c r="J176" s="92">
        <v>2</v>
      </c>
      <c r="K176" s="92">
        <v>9</v>
      </c>
      <c r="L176" s="92" t="s">
        <v>128</v>
      </c>
      <c r="M176" s="92"/>
      <c r="N176" s="92"/>
      <c r="O176" s="92">
        <v>7</v>
      </c>
      <c r="P176" s="92"/>
      <c r="Q176" s="92"/>
      <c r="R176" s="92" t="s">
        <v>217</v>
      </c>
      <c r="S176" s="92">
        <v>3</v>
      </c>
      <c r="T176" s="93"/>
      <c r="U176" s="92">
        <v>0</v>
      </c>
      <c r="V176" s="94">
        <f t="shared" si="6"/>
        <v>9.8000000000000007</v>
      </c>
      <c r="W176" s="92">
        <f>IFERROR(VLOOKUP(B176,'[1]1402_07_ST_STG'!D:F,3,FALSE),"")</f>
        <v>0</v>
      </c>
      <c r="X176" s="92"/>
      <c r="Y176" s="92"/>
      <c r="Z176" s="92"/>
      <c r="AA176" s="92"/>
      <c r="AB176" s="92" t="str">
        <f t="shared" si="7"/>
        <v/>
      </c>
      <c r="AC176" s="95" t="str">
        <f>IFERROR(VLOOKUP(B176,'[1]1402_07_ST_STG'!AH:AS,12,FALSE),"")</f>
        <v/>
      </c>
      <c r="AD176" s="95"/>
      <c r="AE176" s="96">
        <v>1.8</v>
      </c>
      <c r="AF176" s="97"/>
      <c r="AG176" s="98">
        <v>9.8000000000000007</v>
      </c>
      <c r="AH176" s="99" t="s">
        <v>36</v>
      </c>
      <c r="AI176" s="100">
        <v>2</v>
      </c>
      <c r="AJ176" s="96">
        <v>2</v>
      </c>
      <c r="AK176" s="101">
        <v>9.8000000000000007</v>
      </c>
      <c r="AL176" s="102"/>
      <c r="AM176" s="96" t="s">
        <v>36</v>
      </c>
      <c r="AN176" s="99" t="s">
        <v>36</v>
      </c>
      <c r="AO176" s="100" t="str">
        <f t="shared" si="8"/>
        <v/>
      </c>
      <c r="AP176" s="100"/>
      <c r="AQ176" s="103"/>
      <c r="AR176" s="104"/>
      <c r="AU176" s="2" t="e">
        <f>#REF!</f>
        <v>#REF!</v>
      </c>
      <c r="AV176" s="2" t="e">
        <f>#REF!&amp;" "&amp;#REF!</f>
        <v>#REF!</v>
      </c>
      <c r="AX176" s="10"/>
      <c r="AY176" s="6"/>
      <c r="AZ176" s="6"/>
      <c r="BA176" s="6"/>
    </row>
    <row r="177" spans="1:59">
      <c r="A177" s="86">
        <v>195</v>
      </c>
      <c r="B177" s="87">
        <v>401809533</v>
      </c>
      <c r="C177" s="88" t="s">
        <v>251</v>
      </c>
      <c r="D177" s="89" t="str">
        <f>IFERROR(VLOOKUP(B177,'[1]1402_07_ST_STG'!U:X,4,FALSE),"")</f>
        <v/>
      </c>
      <c r="E177" s="90" t="s">
        <v>228</v>
      </c>
      <c r="F177" s="91">
        <v>4</v>
      </c>
      <c r="G177" s="92"/>
      <c r="H177" s="92">
        <v>18</v>
      </c>
      <c r="I177" s="92">
        <v>25</v>
      </c>
      <c r="J177" s="92">
        <v>2</v>
      </c>
      <c r="K177" s="92">
        <v>9</v>
      </c>
      <c r="L177" s="92" t="s">
        <v>128</v>
      </c>
      <c r="M177" s="92"/>
      <c r="N177" s="92"/>
      <c r="O177" s="92">
        <v>7</v>
      </c>
      <c r="P177" s="92" t="s">
        <v>47</v>
      </c>
      <c r="Q177" s="92" t="s">
        <v>53</v>
      </c>
      <c r="R177" s="92" t="s">
        <v>203</v>
      </c>
      <c r="S177" s="92"/>
      <c r="T177" s="93"/>
      <c r="U177" s="92">
        <v>30</v>
      </c>
      <c r="V177" s="94" t="str">
        <f t="shared" si="6"/>
        <v/>
      </c>
      <c r="W177" s="92">
        <f>IFERROR(VLOOKUP(B177,'[1]1402_07_ST_STG'!D:F,3,FALSE),"")</f>
        <v>9.8000000000000007</v>
      </c>
      <c r="X177" s="92"/>
      <c r="Y177" s="92"/>
      <c r="Z177" s="92"/>
      <c r="AA177" s="92"/>
      <c r="AB177" s="92" t="str">
        <f t="shared" si="7"/>
        <v/>
      </c>
      <c r="AC177" s="95" t="str">
        <f>IFERROR(VLOOKUP(B177,'[1]1402_07_ST_STG'!AH:AS,12,FALSE),"")</f>
        <v>GG</v>
      </c>
      <c r="AD177" s="95"/>
      <c r="AE177" s="96">
        <v>2</v>
      </c>
      <c r="AF177" s="97"/>
      <c r="AG177" s="98">
        <v>9.8000000000000007</v>
      </c>
      <c r="AH177" s="99" t="s">
        <v>56</v>
      </c>
      <c r="AI177" s="100">
        <v>2</v>
      </c>
      <c r="AJ177" s="96">
        <v>2</v>
      </c>
      <c r="AK177" s="101">
        <v>9.8000000000000007</v>
      </c>
      <c r="AL177" s="102"/>
      <c r="AM177" s="96">
        <v>11</v>
      </c>
      <c r="AN177" s="99">
        <v>13.5</v>
      </c>
      <c r="AO177" s="100">
        <f t="shared" si="8"/>
        <v>17.600000000000001</v>
      </c>
      <c r="AP177" s="100"/>
      <c r="AQ177" s="103"/>
      <c r="AR177" s="104"/>
      <c r="AU177" s="2" t="e">
        <f>#REF!</f>
        <v>#REF!</v>
      </c>
      <c r="AV177" s="2" t="e">
        <f>#REF!&amp;" "&amp;#REF!</f>
        <v>#REF!</v>
      </c>
      <c r="AX177" s="10"/>
      <c r="AY177" s="6"/>
      <c r="AZ177" s="6"/>
      <c r="BA177" s="6"/>
    </row>
    <row r="178" spans="1:59">
      <c r="A178" s="86">
        <v>196</v>
      </c>
      <c r="B178" s="87">
        <v>401805898</v>
      </c>
      <c r="C178" s="88" t="s">
        <v>252</v>
      </c>
      <c r="D178" s="89" t="str">
        <f>IFERROR(VLOOKUP(B178,'[1]1402_07_ST_STG'!U:X,4,FALSE),"")</f>
        <v/>
      </c>
      <c r="E178" s="90" t="s">
        <v>228</v>
      </c>
      <c r="F178" s="91">
        <v>4</v>
      </c>
      <c r="G178" s="92"/>
      <c r="H178" s="92" t="s">
        <v>127</v>
      </c>
      <c r="I178" s="92">
        <v>25</v>
      </c>
      <c r="J178" s="92">
        <v>2</v>
      </c>
      <c r="K178" s="92">
        <v>9</v>
      </c>
      <c r="L178" s="92" t="s">
        <v>128</v>
      </c>
      <c r="M178" s="92"/>
      <c r="N178" s="92"/>
      <c r="O178" s="92">
        <v>7</v>
      </c>
      <c r="P178" s="92"/>
      <c r="Q178" s="92" t="s">
        <v>190</v>
      </c>
      <c r="R178" s="92" t="s">
        <v>203</v>
      </c>
      <c r="S178" s="92"/>
      <c r="T178" s="93"/>
      <c r="U178" s="92">
        <v>30</v>
      </c>
      <c r="V178" s="94" t="str">
        <f t="shared" si="6"/>
        <v/>
      </c>
      <c r="W178" s="92">
        <f>IFERROR(VLOOKUP(B178,'[1]1402_07_ST_STG'!D:F,3,FALSE),"")</f>
        <v>9.8000000000000007</v>
      </c>
      <c r="X178" s="92"/>
      <c r="Y178" s="92"/>
      <c r="Z178" s="92"/>
      <c r="AA178" s="92"/>
      <c r="AB178" s="92" t="str">
        <f t="shared" si="7"/>
        <v/>
      </c>
      <c r="AC178" s="95" t="str">
        <f>IFERROR(VLOOKUP(B178,'[1]1402_07_ST_STG'!AH:AS,12,FALSE),"")</f>
        <v>GG</v>
      </c>
      <c r="AD178" s="95"/>
      <c r="AE178" s="96">
        <v>1.8</v>
      </c>
      <c r="AF178" s="97"/>
      <c r="AG178" s="98">
        <v>9.8000000000000007</v>
      </c>
      <c r="AH178" s="99" t="s">
        <v>56</v>
      </c>
      <c r="AI178" s="100">
        <v>2</v>
      </c>
      <c r="AJ178" s="96">
        <v>2</v>
      </c>
      <c r="AK178" s="101">
        <v>9.8000000000000007</v>
      </c>
      <c r="AL178" s="102"/>
      <c r="AM178" s="96">
        <v>8</v>
      </c>
      <c r="AN178" s="99">
        <v>13</v>
      </c>
      <c r="AO178" s="100">
        <f t="shared" si="8"/>
        <v>17.200000000000003</v>
      </c>
      <c r="AP178" s="100"/>
      <c r="AQ178" s="103"/>
      <c r="AR178" s="104"/>
      <c r="AX178" s="10"/>
      <c r="AY178" s="6"/>
      <c r="AZ178" s="6"/>
      <c r="BA178" s="11"/>
    </row>
    <row r="179" spans="1:59">
      <c r="A179" s="86">
        <v>197</v>
      </c>
      <c r="B179" s="87">
        <v>401806828</v>
      </c>
      <c r="C179" s="88" t="s">
        <v>253</v>
      </c>
      <c r="D179" s="89" t="str">
        <f>IFERROR(VLOOKUP(B179,'[1]1402_07_ST_STG'!U:X,4,FALSE),"")</f>
        <v>-</v>
      </c>
      <c r="E179" s="90" t="s">
        <v>228</v>
      </c>
      <c r="F179" s="91">
        <v>4</v>
      </c>
      <c r="G179" s="92"/>
      <c r="H179" s="92">
        <v>18</v>
      </c>
      <c r="I179" s="92">
        <v>25</v>
      </c>
      <c r="J179" s="92">
        <v>2</v>
      </c>
      <c r="K179" s="92">
        <v>9</v>
      </c>
      <c r="L179" s="92" t="s">
        <v>128</v>
      </c>
      <c r="M179" s="92"/>
      <c r="N179" s="92"/>
      <c r="O179" s="92">
        <v>7</v>
      </c>
      <c r="P179" s="92">
        <v>14</v>
      </c>
      <c r="Q179" s="92">
        <v>21</v>
      </c>
      <c r="R179" s="92"/>
      <c r="S179" s="92"/>
      <c r="T179" s="93"/>
      <c r="U179" s="92">
        <v>0</v>
      </c>
      <c r="V179" s="94" t="str">
        <f t="shared" si="6"/>
        <v/>
      </c>
      <c r="W179" s="92">
        <f>IFERROR(VLOOKUP(B179,'[1]1402_07_ST_STG'!D:F,3,FALSE),"")</f>
        <v>0</v>
      </c>
      <c r="X179" s="92"/>
      <c r="Y179" s="92"/>
      <c r="Z179" s="92"/>
      <c r="AA179" s="92"/>
      <c r="AB179" s="92" t="str">
        <f t="shared" si="7"/>
        <v/>
      </c>
      <c r="AC179" s="95" t="str">
        <f>IFERROR(VLOOKUP(B179,'[1]1402_07_ST_STG'!AH:AS,12,FALSE),"")</f>
        <v/>
      </c>
      <c r="AD179" s="95"/>
      <c r="AE179" s="96">
        <v>1.8</v>
      </c>
      <c r="AF179" s="97"/>
      <c r="AG179" s="98"/>
      <c r="AH179" s="99" t="s">
        <v>36</v>
      </c>
      <c r="AI179" s="100">
        <v>2</v>
      </c>
      <c r="AJ179" s="96">
        <v>2</v>
      </c>
      <c r="AK179" s="101" t="s">
        <v>36</v>
      </c>
      <c r="AL179" s="102"/>
      <c r="AM179" s="96" t="s">
        <v>36</v>
      </c>
      <c r="AN179" s="99" t="s">
        <v>36</v>
      </c>
      <c r="AO179" s="100" t="str">
        <f t="shared" si="8"/>
        <v/>
      </c>
      <c r="AP179" s="100"/>
      <c r="AQ179" s="103"/>
      <c r="AR179" s="104"/>
      <c r="AU179" s="2" t="e">
        <f>#REF!</f>
        <v>#REF!</v>
      </c>
      <c r="AV179" s="2" t="e">
        <f>#REF!&amp;" "&amp;#REF!</f>
        <v>#REF!</v>
      </c>
      <c r="AX179" s="10"/>
      <c r="AY179" s="6"/>
      <c r="AZ179" s="6"/>
      <c r="BA179" s="11"/>
    </row>
    <row r="180" spans="1:59">
      <c r="A180" s="86">
        <v>198</v>
      </c>
      <c r="B180" s="87">
        <v>401805221</v>
      </c>
      <c r="C180" s="88" t="s">
        <v>254</v>
      </c>
      <c r="D180" s="89" t="str">
        <f>IFERROR(VLOOKUP(B180,'[1]1402_07_ST_STG'!U:X,4,FALSE),"")</f>
        <v>-</v>
      </c>
      <c r="E180" s="90" t="s">
        <v>228</v>
      </c>
      <c r="F180" s="91">
        <v>4</v>
      </c>
      <c r="G180" s="92"/>
      <c r="H180" s="92">
        <v>18</v>
      </c>
      <c r="I180" s="92">
        <v>25</v>
      </c>
      <c r="J180" s="92"/>
      <c r="K180" s="92"/>
      <c r="L180" s="92" t="s">
        <v>128</v>
      </c>
      <c r="M180" s="92"/>
      <c r="N180" s="92"/>
      <c r="O180" s="92">
        <v>7</v>
      </c>
      <c r="P180" s="92">
        <v>14</v>
      </c>
      <c r="Q180" s="92"/>
      <c r="R180" s="92" t="s">
        <v>76</v>
      </c>
      <c r="S180" s="92"/>
      <c r="T180" s="93"/>
      <c r="U180" s="92">
        <v>0</v>
      </c>
      <c r="V180" s="94" t="str">
        <f t="shared" si="6"/>
        <v/>
      </c>
      <c r="W180" s="92">
        <f>IFERROR(VLOOKUP(B180,'[1]1402_07_ST_STG'!D:F,3,FALSE),"")</f>
        <v>0</v>
      </c>
      <c r="X180" s="92"/>
      <c r="Y180" s="92"/>
      <c r="Z180" s="92"/>
      <c r="AA180" s="92"/>
      <c r="AB180" s="92" t="str">
        <f t="shared" si="7"/>
        <v/>
      </c>
      <c r="AC180" s="95" t="str">
        <f>IFERROR(VLOOKUP(B180,'[1]1402_07_ST_STG'!AH:AS,12,FALSE),"")</f>
        <v/>
      </c>
      <c r="AD180" s="95"/>
      <c r="AE180" s="96">
        <v>1.8</v>
      </c>
      <c r="AF180" s="97"/>
      <c r="AG180" s="98"/>
      <c r="AH180" s="99" t="s">
        <v>36</v>
      </c>
      <c r="AI180" s="100">
        <v>1.5</v>
      </c>
      <c r="AJ180" s="96">
        <v>0.6</v>
      </c>
      <c r="AK180" s="101" t="s">
        <v>36</v>
      </c>
      <c r="AL180" s="102"/>
      <c r="AM180" s="96" t="s">
        <v>36</v>
      </c>
      <c r="AN180" s="99" t="s">
        <v>36</v>
      </c>
      <c r="AO180" s="100" t="str">
        <f t="shared" si="8"/>
        <v/>
      </c>
      <c r="AP180" s="100"/>
      <c r="AQ180" s="103"/>
      <c r="AR180" s="104"/>
      <c r="AU180" s="2" t="e">
        <f>#REF!</f>
        <v>#REF!</v>
      </c>
      <c r="AV180" s="2" t="e">
        <f>#REF!&amp;" "&amp;#REF!</f>
        <v>#REF!</v>
      </c>
      <c r="AX180" s="10"/>
      <c r="AY180" s="6"/>
      <c r="AZ180" s="6"/>
      <c r="BA180" s="6"/>
    </row>
    <row r="181" spans="1:59">
      <c r="A181" s="86">
        <v>199</v>
      </c>
      <c r="B181" s="87">
        <v>401809420</v>
      </c>
      <c r="C181" s="88" t="s">
        <v>255</v>
      </c>
      <c r="D181" s="89" t="str">
        <f>IFERROR(VLOOKUP(B181,'[1]1402_07_ST_STG'!U:X,4,FALSE),"")</f>
        <v>-</v>
      </c>
      <c r="E181" s="90" t="s">
        <v>228</v>
      </c>
      <c r="F181" s="91"/>
      <c r="G181" s="92"/>
      <c r="H181" s="92">
        <v>18</v>
      </c>
      <c r="I181" s="92">
        <v>25</v>
      </c>
      <c r="J181" s="92">
        <v>2</v>
      </c>
      <c r="K181" s="92">
        <v>9</v>
      </c>
      <c r="L181" s="92" t="s">
        <v>128</v>
      </c>
      <c r="M181" s="92"/>
      <c r="N181" s="92"/>
      <c r="O181" s="92"/>
      <c r="P181" s="92">
        <v>14</v>
      </c>
      <c r="Q181" s="92"/>
      <c r="R181" s="92" t="s">
        <v>217</v>
      </c>
      <c r="S181" s="92"/>
      <c r="T181" s="93"/>
      <c r="U181" s="92">
        <v>0</v>
      </c>
      <c r="V181" s="94" t="str">
        <f t="shared" si="6"/>
        <v/>
      </c>
      <c r="W181" s="92">
        <f>IFERROR(VLOOKUP(B181,'[1]1402_07_ST_STG'!D:F,3,FALSE),"")</f>
        <v>0</v>
      </c>
      <c r="X181" s="92"/>
      <c r="Y181" s="92"/>
      <c r="Z181" s="92"/>
      <c r="AA181" s="92"/>
      <c r="AB181" s="92" t="str">
        <f t="shared" si="7"/>
        <v/>
      </c>
      <c r="AC181" s="95" t="str">
        <f>IFERROR(VLOOKUP(B181,'[1]1402_07_ST_STG'!AH:AS,12,FALSE),"")</f>
        <v/>
      </c>
      <c r="AD181" s="95"/>
      <c r="AE181" s="96">
        <v>2</v>
      </c>
      <c r="AF181" s="97"/>
      <c r="AG181" s="98"/>
      <c r="AH181" s="99" t="s">
        <v>36</v>
      </c>
      <c r="AI181" s="100">
        <v>2</v>
      </c>
      <c r="AJ181" s="96">
        <v>1.8</v>
      </c>
      <c r="AK181" s="101" t="s">
        <v>36</v>
      </c>
      <c r="AL181" s="102"/>
      <c r="AM181" s="96" t="s">
        <v>36</v>
      </c>
      <c r="AN181" s="99" t="s">
        <v>36</v>
      </c>
      <c r="AO181" s="100" t="str">
        <f t="shared" si="8"/>
        <v/>
      </c>
      <c r="AP181" s="100"/>
      <c r="AQ181" s="103"/>
      <c r="AR181" s="104"/>
      <c r="AU181" s="2" t="e">
        <f>#REF!</f>
        <v>#REF!</v>
      </c>
      <c r="AV181" s="2" t="e">
        <f>#REF!&amp;" "&amp;#REF!</f>
        <v>#REF!</v>
      </c>
      <c r="AX181" s="10"/>
      <c r="AY181" s="6"/>
      <c r="AZ181" s="6"/>
      <c r="BA181" s="11"/>
    </row>
    <row r="182" spans="1:59">
      <c r="A182" s="86">
        <v>201</v>
      </c>
      <c r="B182" s="87">
        <v>401809228</v>
      </c>
      <c r="C182" s="88" t="s">
        <v>256</v>
      </c>
      <c r="D182" s="89" t="str">
        <f>IFERROR(VLOOKUP(B182,'[1]1402_07_ST_STG'!U:X,4,FALSE),"")</f>
        <v/>
      </c>
      <c r="E182" s="90" t="s">
        <v>228</v>
      </c>
      <c r="F182" s="91"/>
      <c r="G182" s="92"/>
      <c r="H182" s="92">
        <v>18</v>
      </c>
      <c r="I182" s="92">
        <v>25</v>
      </c>
      <c r="J182" s="92">
        <v>2</v>
      </c>
      <c r="K182" s="92">
        <v>9</v>
      </c>
      <c r="L182" s="92" t="s">
        <v>128</v>
      </c>
      <c r="M182" s="92"/>
      <c r="N182" s="92"/>
      <c r="O182" s="92">
        <v>7</v>
      </c>
      <c r="P182" s="92"/>
      <c r="Q182" s="92"/>
      <c r="R182" s="92"/>
      <c r="S182" s="92"/>
      <c r="T182" s="93"/>
      <c r="U182" s="92">
        <v>30</v>
      </c>
      <c r="V182" s="94" t="str">
        <f t="shared" si="6"/>
        <v/>
      </c>
      <c r="W182" s="92">
        <f>IFERROR(VLOOKUP(B182,'[1]1402_07_ST_STG'!D:F,3,FALSE),"")</f>
        <v>0</v>
      </c>
      <c r="X182" s="92"/>
      <c r="Y182" s="92"/>
      <c r="Z182" s="92"/>
      <c r="AA182" s="92"/>
      <c r="AB182" s="92" t="str">
        <f t="shared" si="7"/>
        <v/>
      </c>
      <c r="AC182" s="95" t="str">
        <f>IFERROR(VLOOKUP(B182,'[1]1402_07_ST_STG'!AH:AS,12,FALSE),"")</f>
        <v>GG</v>
      </c>
      <c r="AD182" s="95"/>
      <c r="AE182" s="96">
        <v>1.6</v>
      </c>
      <c r="AF182" s="97"/>
      <c r="AG182" s="98"/>
      <c r="AH182" s="99" t="s">
        <v>56</v>
      </c>
      <c r="AI182" s="100">
        <v>2</v>
      </c>
      <c r="AJ182" s="96">
        <v>1</v>
      </c>
      <c r="AK182" s="101">
        <v>0</v>
      </c>
      <c r="AL182" s="102"/>
      <c r="AM182" s="96">
        <v>14</v>
      </c>
      <c r="AN182" s="99">
        <v>0</v>
      </c>
      <c r="AO182" s="100">
        <f t="shared" si="8"/>
        <v>4.4000000000000004</v>
      </c>
      <c r="AP182" s="100"/>
      <c r="AQ182" s="103"/>
      <c r="AR182" s="104"/>
      <c r="AX182" s="10"/>
      <c r="AY182" s="6"/>
      <c r="AZ182" s="6"/>
      <c r="BA182" s="11"/>
    </row>
    <row r="183" spans="1:59">
      <c r="A183" s="86">
        <v>202</v>
      </c>
      <c r="B183" s="87">
        <v>401809092</v>
      </c>
      <c r="C183" s="88" t="s">
        <v>257</v>
      </c>
      <c r="D183" s="89" t="str">
        <f>IFERROR(VLOOKUP(B183,'[1]1402_07_ST_STG'!U:X,4,FALSE),"")</f>
        <v/>
      </c>
      <c r="E183" s="90" t="s">
        <v>113</v>
      </c>
      <c r="F183" s="91"/>
      <c r="G183" s="92">
        <v>9</v>
      </c>
      <c r="H183" s="92">
        <v>18</v>
      </c>
      <c r="I183" s="92">
        <v>25</v>
      </c>
      <c r="J183" s="92">
        <v>2</v>
      </c>
      <c r="K183" s="92">
        <v>9</v>
      </c>
      <c r="L183" s="92" t="s">
        <v>128</v>
      </c>
      <c r="M183" s="92"/>
      <c r="N183" s="92"/>
      <c r="O183" s="92"/>
      <c r="P183" s="92" t="s">
        <v>47</v>
      </c>
      <c r="Q183" s="92"/>
      <c r="R183" s="92" t="s">
        <v>217</v>
      </c>
      <c r="S183" s="92"/>
      <c r="T183" s="93"/>
      <c r="U183" s="92">
        <v>30</v>
      </c>
      <c r="V183" s="94">
        <f t="shared" si="6"/>
        <v>7</v>
      </c>
      <c r="W183" s="92">
        <f>IFERROR(VLOOKUP(B183,'[1]1402_07_ST_STG'!D:F,3,FALSE),"")</f>
        <v>0</v>
      </c>
      <c r="X183" s="92"/>
      <c r="Y183" s="92"/>
      <c r="Z183" s="92"/>
      <c r="AA183" s="92"/>
      <c r="AB183" s="92" t="str">
        <f t="shared" si="7"/>
        <v/>
      </c>
      <c r="AC183" s="95" t="str">
        <f>IFERROR(VLOOKUP(B183,'[1]1402_07_ST_STG'!AH:AS,12,FALSE),"")</f>
        <v>GG</v>
      </c>
      <c r="AD183" s="95"/>
      <c r="AE183" s="96">
        <v>1</v>
      </c>
      <c r="AF183" s="97"/>
      <c r="AG183" s="98">
        <v>7</v>
      </c>
      <c r="AH183" s="99" t="s">
        <v>56</v>
      </c>
      <c r="AI183" s="100">
        <v>2</v>
      </c>
      <c r="AJ183" s="96">
        <v>2</v>
      </c>
      <c r="AK183" s="101">
        <v>7</v>
      </c>
      <c r="AL183" s="102"/>
      <c r="AM183" s="96">
        <v>4.75</v>
      </c>
      <c r="AN183" s="99">
        <v>18.5</v>
      </c>
      <c r="AO183" s="100">
        <f t="shared" si="8"/>
        <v>15.175000000000001</v>
      </c>
      <c r="AP183" s="100"/>
      <c r="AQ183" s="103"/>
      <c r="AR183" s="104"/>
      <c r="AX183" s="10"/>
      <c r="AY183" s="6"/>
      <c r="AZ183" s="6"/>
      <c r="BA183" s="6"/>
    </row>
    <row r="184" spans="1:59">
      <c r="A184" s="86">
        <v>203</v>
      </c>
      <c r="B184" s="87">
        <v>401809976</v>
      </c>
      <c r="C184" s="88" t="s">
        <v>258</v>
      </c>
      <c r="D184" s="89" t="str">
        <f>IFERROR(VLOOKUP(B184,'[1]1402_07_ST_STG'!U:X,4,FALSE),"")</f>
        <v/>
      </c>
      <c r="E184" s="90" t="s">
        <v>228</v>
      </c>
      <c r="F184" s="91">
        <v>4</v>
      </c>
      <c r="G184" s="92"/>
      <c r="H184" s="92">
        <v>18</v>
      </c>
      <c r="I184" s="92">
        <v>25</v>
      </c>
      <c r="J184" s="92">
        <v>2</v>
      </c>
      <c r="K184" s="92">
        <v>9</v>
      </c>
      <c r="L184" s="92" t="s">
        <v>36</v>
      </c>
      <c r="M184" s="92"/>
      <c r="N184" s="92"/>
      <c r="O184" s="92"/>
      <c r="P184" s="92" t="s">
        <v>70</v>
      </c>
      <c r="Q184" s="92" t="s">
        <v>53</v>
      </c>
      <c r="R184" s="92" t="s">
        <v>217</v>
      </c>
      <c r="S184" s="92"/>
      <c r="T184" s="93"/>
      <c r="U184" s="92">
        <v>30</v>
      </c>
      <c r="V184" s="94" t="str">
        <f t="shared" si="6"/>
        <v/>
      </c>
      <c r="W184" s="92">
        <f>IFERROR(VLOOKUP(B184,'[1]1402_07_ST_STG'!D:F,3,FALSE),"")</f>
        <v>9.9</v>
      </c>
      <c r="X184" s="92"/>
      <c r="Y184" s="92"/>
      <c r="Z184" s="92"/>
      <c r="AA184" s="92"/>
      <c r="AB184" s="92" t="str">
        <f t="shared" si="7"/>
        <v/>
      </c>
      <c r="AC184" s="95" t="str">
        <f>IFERROR(VLOOKUP(B184,'[1]1402_07_ST_STG'!AH:AS,12,FALSE),"")</f>
        <v>GG</v>
      </c>
      <c r="AD184" s="95"/>
      <c r="AE184" s="96">
        <v>1.6</v>
      </c>
      <c r="AF184" s="97"/>
      <c r="AG184" s="98">
        <v>9.9</v>
      </c>
      <c r="AH184" s="99" t="s">
        <v>56</v>
      </c>
      <c r="AI184" s="100">
        <v>1.9</v>
      </c>
      <c r="AJ184" s="96">
        <v>2</v>
      </c>
      <c r="AK184" s="101">
        <v>9.9</v>
      </c>
      <c r="AL184" s="102"/>
      <c r="AM184" s="96">
        <v>6.25</v>
      </c>
      <c r="AN184" s="99">
        <v>12.25</v>
      </c>
      <c r="AO184" s="100">
        <f t="shared" si="8"/>
        <v>16.875</v>
      </c>
      <c r="AP184" s="100"/>
      <c r="AQ184" s="103"/>
      <c r="AR184" s="104"/>
      <c r="AX184" s="10"/>
      <c r="AY184" s="6"/>
      <c r="AZ184" s="6"/>
      <c r="BA184" s="6"/>
    </row>
    <row r="185" spans="1:59">
      <c r="A185" s="86">
        <v>204</v>
      </c>
      <c r="B185" s="87">
        <v>401808144</v>
      </c>
      <c r="C185" s="88" t="s">
        <v>259</v>
      </c>
      <c r="D185" s="89" t="str">
        <f>IFERROR(VLOOKUP(B185,'[1]1402_07_ST_STG'!U:X,4,FALSE),"")</f>
        <v/>
      </c>
      <c r="E185" s="90"/>
      <c r="F185" s="91"/>
      <c r="G185" s="92"/>
      <c r="H185" s="92">
        <v>18</v>
      </c>
      <c r="I185" s="92" t="s">
        <v>260</v>
      </c>
      <c r="J185" s="92">
        <v>2</v>
      </c>
      <c r="K185" s="92">
        <v>9</v>
      </c>
      <c r="L185" s="92" t="s">
        <v>128</v>
      </c>
      <c r="M185" s="92"/>
      <c r="N185" s="92"/>
      <c r="O185" s="126"/>
      <c r="P185" s="92"/>
      <c r="Q185" s="92"/>
      <c r="R185" s="92"/>
      <c r="S185" s="92"/>
      <c r="T185" s="93"/>
      <c r="U185" s="92">
        <v>30</v>
      </c>
      <c r="V185" s="94" t="str">
        <f t="shared" si="6"/>
        <v/>
      </c>
      <c r="W185" s="92">
        <f>IFERROR(VLOOKUP(B185,'[1]1402_07_ST_STG'!D:F,3,FALSE),"")</f>
        <v>0</v>
      </c>
      <c r="X185" s="92"/>
      <c r="Y185" s="92"/>
      <c r="Z185" s="92"/>
      <c r="AA185" s="92"/>
      <c r="AB185" s="92" t="str">
        <f t="shared" si="7"/>
        <v>ER</v>
      </c>
      <c r="AC185" s="105" t="str">
        <f>IFERROR(VLOOKUP(B185,'[1]1402_07_ST_STG'!AH:AS,12,FALSE),"")</f>
        <v>GG</v>
      </c>
      <c r="AD185" s="95"/>
      <c r="AE185" s="96">
        <v>1.8</v>
      </c>
      <c r="AF185" s="97"/>
      <c r="AG185" s="98"/>
      <c r="AH185" s="99" t="s">
        <v>36</v>
      </c>
      <c r="AI185" s="100">
        <v>2</v>
      </c>
      <c r="AJ185" s="96">
        <v>1</v>
      </c>
      <c r="AK185" s="101">
        <v>0</v>
      </c>
      <c r="AL185" s="102"/>
      <c r="AM185" s="96">
        <v>4.25</v>
      </c>
      <c r="AN185" s="99">
        <v>0</v>
      </c>
      <c r="AO185" s="100">
        <f t="shared" si="8"/>
        <v>3.4249999999999998</v>
      </c>
      <c r="AP185" s="100"/>
      <c r="AQ185" s="103"/>
      <c r="AR185" s="104"/>
      <c r="AX185" s="10"/>
      <c r="AY185" s="6"/>
      <c r="AZ185" s="6"/>
      <c r="BA185" s="6"/>
    </row>
    <row r="186" spans="1:59">
      <c r="A186" s="86">
        <v>205</v>
      </c>
      <c r="B186" s="87">
        <v>401809131</v>
      </c>
      <c r="C186" s="88" t="s">
        <v>261</v>
      </c>
      <c r="D186" s="89" t="str">
        <f>IFERROR(VLOOKUP(B186,'[1]1402_07_ST_STG'!U:X,4,FALSE),"")</f>
        <v/>
      </c>
      <c r="E186" s="90" t="s">
        <v>228</v>
      </c>
      <c r="F186" s="91">
        <v>4</v>
      </c>
      <c r="G186" s="92"/>
      <c r="H186" s="92">
        <v>18</v>
      </c>
      <c r="I186" s="92">
        <v>25</v>
      </c>
      <c r="J186" s="92">
        <v>2</v>
      </c>
      <c r="K186" s="92">
        <v>9</v>
      </c>
      <c r="L186" s="92" t="s">
        <v>128</v>
      </c>
      <c r="M186" s="92"/>
      <c r="N186" s="92"/>
      <c r="O186" s="92">
        <v>7</v>
      </c>
      <c r="P186" s="92"/>
      <c r="Q186" s="92" t="s">
        <v>190</v>
      </c>
      <c r="R186" s="92" t="s">
        <v>203</v>
      </c>
      <c r="S186" s="92"/>
      <c r="T186" s="93"/>
      <c r="U186" s="92">
        <v>30</v>
      </c>
      <c r="V186" s="94" t="str">
        <f t="shared" si="6"/>
        <v/>
      </c>
      <c r="W186" s="92">
        <f>IFERROR(VLOOKUP(B186,'[1]1402_07_ST_STG'!D:F,3,FALSE),"")</f>
        <v>10</v>
      </c>
      <c r="X186" s="92"/>
      <c r="Y186" s="92"/>
      <c r="Z186" s="92"/>
      <c r="AA186" s="92"/>
      <c r="AB186" s="92" t="str">
        <f t="shared" si="7"/>
        <v/>
      </c>
      <c r="AC186" s="95" t="str">
        <f>IFERROR(VLOOKUP(B186,'[1]1402_07_ST_STG'!AH:AS,12,FALSE),"")</f>
        <v>GG</v>
      </c>
      <c r="AD186" s="95"/>
      <c r="AE186" s="96">
        <v>2</v>
      </c>
      <c r="AF186" s="97"/>
      <c r="AG186" s="98">
        <v>10</v>
      </c>
      <c r="AH186" s="99" t="s">
        <v>56</v>
      </c>
      <c r="AI186" s="100">
        <v>2</v>
      </c>
      <c r="AJ186" s="96">
        <v>2</v>
      </c>
      <c r="AK186" s="101">
        <v>10</v>
      </c>
      <c r="AL186" s="102"/>
      <c r="AM186" s="96">
        <v>10</v>
      </c>
      <c r="AN186" s="99">
        <v>16.25</v>
      </c>
      <c r="AO186" s="100">
        <f t="shared" si="8"/>
        <v>18.25</v>
      </c>
      <c r="AP186" s="100"/>
      <c r="AQ186" s="103"/>
      <c r="AR186" s="104"/>
      <c r="AX186" s="10"/>
      <c r="AY186" s="6"/>
      <c r="AZ186" s="6"/>
      <c r="BA186" s="6"/>
    </row>
    <row r="187" spans="1:59">
      <c r="A187" s="86">
        <v>206</v>
      </c>
      <c r="B187" s="87"/>
      <c r="C187" s="88"/>
      <c r="D187" s="89" t="str">
        <f>IFERROR(VLOOKUP(B187,'[1]1402_07_ST_STG'!U:X,4,FALSE),"")</f>
        <v/>
      </c>
      <c r="E187" s="90"/>
      <c r="F187" s="91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3"/>
      <c r="U187" s="92"/>
      <c r="V187" s="94" t="e">
        <f t="shared" si="6"/>
        <v>#VALUE!</v>
      </c>
      <c r="W187" s="92" t="str">
        <f>IFERROR(VLOOKUP(B187,'[1]1402_07_ST_STG'!D:F,3,FALSE),"")</f>
        <v/>
      </c>
      <c r="X187" s="92"/>
      <c r="Y187" s="92"/>
      <c r="Z187" s="92"/>
      <c r="AA187" s="92"/>
      <c r="AB187" s="92" t="str">
        <f t="shared" si="7"/>
        <v/>
      </c>
      <c r="AC187" s="95" t="str">
        <f>IFERROR(VLOOKUP(B187,'[1]1402_07_ST_STG'!AH:AS,12,FALSE),"")</f>
        <v/>
      </c>
      <c r="AD187" s="95"/>
      <c r="AE187" s="96">
        <v>0</v>
      </c>
      <c r="AF187" s="97"/>
      <c r="AG187" s="98"/>
      <c r="AH187" s="99" t="s">
        <v>36</v>
      </c>
      <c r="AI187" s="100"/>
      <c r="AJ187" s="96" t="s">
        <v>36</v>
      </c>
      <c r="AK187" s="101" t="s">
        <v>36</v>
      </c>
      <c r="AL187" s="102"/>
      <c r="AM187" s="96">
        <v>0</v>
      </c>
      <c r="AN187" s="99" t="e">
        <v>#N/A</v>
      </c>
      <c r="AO187" s="100" t="str">
        <f t="shared" si="8"/>
        <v/>
      </c>
      <c r="AP187" s="100"/>
      <c r="AQ187" s="103"/>
      <c r="AR187" s="104"/>
      <c r="AX187" s="10"/>
      <c r="AY187" s="6"/>
      <c r="AZ187" s="6"/>
      <c r="BA187" s="11"/>
    </row>
    <row r="188" spans="1:59">
      <c r="A188" s="86">
        <v>207</v>
      </c>
      <c r="B188" s="87"/>
      <c r="C188" s="88"/>
      <c r="D188" s="89" t="str">
        <f>IFERROR(VLOOKUP(B188,'[1]1402_07_ST_STG'!U:X,4,FALSE),"")</f>
        <v/>
      </c>
      <c r="E188" s="90"/>
      <c r="F188" s="91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92"/>
      <c r="V188" s="94" t="e">
        <f t="shared" si="6"/>
        <v>#VALUE!</v>
      </c>
      <c r="W188" s="92" t="str">
        <f>IFERROR(VLOOKUP(B188,'[1]1402_07_ST_STG'!D:F,3,FALSE),"")</f>
        <v/>
      </c>
      <c r="X188" s="92"/>
      <c r="Y188" s="92"/>
      <c r="Z188" s="92"/>
      <c r="AA188" s="92"/>
      <c r="AB188" s="92" t="str">
        <f t="shared" si="7"/>
        <v/>
      </c>
      <c r="AC188" s="95" t="str">
        <f>IFERROR(VLOOKUP(B188,'[1]1402_07_ST_STG'!AH:AS,12,FALSE),"")</f>
        <v/>
      </c>
      <c r="AD188" s="95"/>
      <c r="AE188" s="96">
        <v>0</v>
      </c>
      <c r="AF188" s="97"/>
      <c r="AG188" s="98"/>
      <c r="AH188" s="99" t="s">
        <v>36</v>
      </c>
      <c r="AI188" s="100"/>
      <c r="AJ188" s="96" t="s">
        <v>36</v>
      </c>
      <c r="AK188" s="101" t="s">
        <v>36</v>
      </c>
      <c r="AL188" s="102"/>
      <c r="AM188" s="96">
        <v>0</v>
      </c>
      <c r="AN188" s="99" t="e">
        <v>#N/A</v>
      </c>
      <c r="AO188" s="100" t="str">
        <f t="shared" si="8"/>
        <v/>
      </c>
      <c r="AP188" s="100"/>
      <c r="AQ188" s="103"/>
      <c r="AR188" s="104"/>
      <c r="AX188" s="10"/>
      <c r="AY188" s="6"/>
      <c r="AZ188" s="6"/>
      <c r="BA188" s="6"/>
    </row>
    <row r="189" spans="1:59">
      <c r="A189" s="86">
        <v>208</v>
      </c>
      <c r="B189" s="87">
        <v>401808876</v>
      </c>
      <c r="C189" s="88" t="s">
        <v>262</v>
      </c>
      <c r="D189" s="89" t="str">
        <f>IFERROR(VLOOKUP(B189,'[1]1402_07_ST_STG'!U:X,4,FALSE),"")</f>
        <v>-</v>
      </c>
      <c r="E189" s="90" t="s">
        <v>244</v>
      </c>
      <c r="F189" s="91">
        <v>4</v>
      </c>
      <c r="G189" s="92"/>
      <c r="H189" s="92">
        <v>18</v>
      </c>
      <c r="I189" s="92">
        <v>25</v>
      </c>
      <c r="J189" s="92">
        <v>2</v>
      </c>
      <c r="K189" s="92">
        <v>9</v>
      </c>
      <c r="L189" s="92" t="s">
        <v>36</v>
      </c>
      <c r="M189" s="92"/>
      <c r="N189" s="92"/>
      <c r="O189" s="92">
        <v>7</v>
      </c>
      <c r="P189" s="92">
        <v>14</v>
      </c>
      <c r="Q189" s="92">
        <v>21</v>
      </c>
      <c r="R189" s="92"/>
      <c r="S189" s="92"/>
      <c r="T189" s="93"/>
      <c r="U189" s="92">
        <v>0</v>
      </c>
      <c r="V189" s="94">
        <f t="shared" si="6"/>
        <v>10</v>
      </c>
      <c r="W189" s="92">
        <f>IFERROR(VLOOKUP(B189,'[1]1402_07_ST_STG'!D:F,3,FALSE),"")</f>
        <v>0</v>
      </c>
      <c r="X189" s="92"/>
      <c r="Y189" s="92"/>
      <c r="Z189" s="92"/>
      <c r="AA189" s="92"/>
      <c r="AB189" s="92" t="str">
        <f t="shared" si="7"/>
        <v/>
      </c>
      <c r="AC189" s="95" t="str">
        <f>IFERROR(VLOOKUP(B189,'[1]1402_07_ST_STG'!AH:AS,12,FALSE),"")</f>
        <v/>
      </c>
      <c r="AD189" s="95"/>
      <c r="AE189" s="96">
        <v>1.8</v>
      </c>
      <c r="AF189" s="97"/>
      <c r="AG189" s="98">
        <v>10</v>
      </c>
      <c r="AH189" s="99" t="s">
        <v>36</v>
      </c>
      <c r="AI189" s="100">
        <v>1.5</v>
      </c>
      <c r="AJ189" s="96">
        <v>2</v>
      </c>
      <c r="AK189" s="101">
        <v>10</v>
      </c>
      <c r="AL189" s="102"/>
      <c r="AM189" s="96" t="s">
        <v>36</v>
      </c>
      <c r="AN189" s="99" t="s">
        <v>36</v>
      </c>
      <c r="AO189" s="100" t="str">
        <f t="shared" si="8"/>
        <v/>
      </c>
      <c r="AP189" s="100"/>
      <c r="AQ189" s="103"/>
      <c r="AR189" s="104"/>
      <c r="AX189" s="10"/>
      <c r="AY189" s="6"/>
      <c r="AZ189" s="6"/>
      <c r="BA189" s="6"/>
    </row>
    <row r="190" spans="1:59">
      <c r="A190" s="86">
        <v>209</v>
      </c>
      <c r="B190" s="87">
        <v>401810483</v>
      </c>
      <c r="C190" s="88" t="s">
        <v>34</v>
      </c>
      <c r="D190" s="89" t="str">
        <f>IFERROR(VLOOKUP(B190,'[1]1402_07_ST_STG'!U:X,4,FALSE),"")</f>
        <v>-</v>
      </c>
      <c r="E190" s="90" t="s">
        <v>244</v>
      </c>
      <c r="F190" s="91"/>
      <c r="G190" s="92"/>
      <c r="H190" s="92">
        <v>18</v>
      </c>
      <c r="I190" s="92"/>
      <c r="J190" s="92">
        <v>2</v>
      </c>
      <c r="K190" s="92">
        <v>9</v>
      </c>
      <c r="L190" s="92" t="s">
        <v>128</v>
      </c>
      <c r="M190" s="92"/>
      <c r="N190" s="92"/>
      <c r="O190" s="92"/>
      <c r="P190" s="92"/>
      <c r="Q190" s="92"/>
      <c r="R190" s="92"/>
      <c r="S190" s="92"/>
      <c r="T190" s="93"/>
      <c r="U190" s="92">
        <v>0</v>
      </c>
      <c r="V190" s="94">
        <f t="shared" si="6"/>
        <v>10</v>
      </c>
      <c r="W190" s="92">
        <f>IFERROR(VLOOKUP(B190,'[1]1402_07_ST_STG'!D:F,3,FALSE),"")</f>
        <v>0</v>
      </c>
      <c r="X190" s="92"/>
      <c r="Y190" s="92"/>
      <c r="Z190" s="92"/>
      <c r="AA190" s="92"/>
      <c r="AB190" s="92" t="str">
        <f t="shared" si="7"/>
        <v/>
      </c>
      <c r="AC190" s="95" t="str">
        <f>IFERROR(VLOOKUP(B190,'[1]1402_07_ST_STG'!AH:AS,12,FALSE),"")</f>
        <v/>
      </c>
      <c r="AD190" s="95"/>
      <c r="AE190" s="96">
        <v>1.2</v>
      </c>
      <c r="AF190" s="97"/>
      <c r="AG190" s="98">
        <v>10</v>
      </c>
      <c r="AH190" s="99" t="s">
        <v>36</v>
      </c>
      <c r="AI190" s="100">
        <v>1.5</v>
      </c>
      <c r="AJ190" s="96" t="s">
        <v>36</v>
      </c>
      <c r="AK190" s="101">
        <v>10</v>
      </c>
      <c r="AL190" s="102"/>
      <c r="AM190" s="96" t="s">
        <v>36</v>
      </c>
      <c r="AN190" s="99" t="s">
        <v>36</v>
      </c>
      <c r="AO190" s="100" t="str">
        <f t="shared" si="8"/>
        <v/>
      </c>
      <c r="AP190" s="100"/>
      <c r="AQ190" s="103"/>
      <c r="AR190" s="104"/>
      <c r="AX190" s="10"/>
      <c r="AY190" s="6"/>
      <c r="AZ190" s="6"/>
      <c r="BA190" s="11"/>
      <c r="BB190" s="55"/>
      <c r="BC190" s="55"/>
      <c r="BD190" s="55"/>
      <c r="BE190" s="55"/>
      <c r="BF190" s="55"/>
      <c r="BG190" s="55"/>
    </row>
    <row r="191" spans="1:59">
      <c r="A191" s="86">
        <v>210</v>
      </c>
      <c r="B191" s="87">
        <v>401808458</v>
      </c>
      <c r="C191" s="88" t="s">
        <v>263</v>
      </c>
      <c r="D191" s="89" t="str">
        <f>IFERROR(VLOOKUP(B191,'[1]1402_07_ST_STG'!U:X,4,FALSE),"")</f>
        <v/>
      </c>
      <c r="E191" s="90" t="s">
        <v>244</v>
      </c>
      <c r="F191" s="91"/>
      <c r="G191" s="92"/>
      <c r="H191" s="92"/>
      <c r="I191" s="92"/>
      <c r="J191" s="92"/>
      <c r="K191" s="92"/>
      <c r="L191" s="92" t="s">
        <v>36</v>
      </c>
      <c r="M191" s="92"/>
      <c r="N191" s="92"/>
      <c r="O191" s="92"/>
      <c r="P191" s="92"/>
      <c r="Q191" s="92"/>
      <c r="R191" s="92"/>
      <c r="S191" s="92"/>
      <c r="T191" s="93"/>
      <c r="U191" s="92">
        <v>0</v>
      </c>
      <c r="V191" s="94" t="str">
        <f t="shared" si="6"/>
        <v/>
      </c>
      <c r="W191" s="92">
        <f>IFERROR(VLOOKUP(B191,'[1]1402_07_ST_STG'!D:F,3,FALSE),"")</f>
        <v>0</v>
      </c>
      <c r="X191" s="92"/>
      <c r="Y191" s="92"/>
      <c r="Z191" s="92"/>
      <c r="AA191" s="92"/>
      <c r="AB191" s="92" t="str">
        <f t="shared" si="7"/>
        <v/>
      </c>
      <c r="AC191" s="95" t="str">
        <f>IFERROR(VLOOKUP(B191,'[1]1402_07_ST_STG'!AH:AS,12,FALSE),"")</f>
        <v/>
      </c>
      <c r="AD191" s="95"/>
      <c r="AE191" s="96" t="e">
        <v>#VALUE!</v>
      </c>
      <c r="AF191" s="97"/>
      <c r="AG191" s="98"/>
      <c r="AH191" s="99" t="s">
        <v>36</v>
      </c>
      <c r="AI191" s="100"/>
      <c r="AJ191" s="96" t="s">
        <v>36</v>
      </c>
      <c r="AK191" s="101" t="s">
        <v>36</v>
      </c>
      <c r="AL191" s="102"/>
      <c r="AM191" s="96" t="s">
        <v>36</v>
      </c>
      <c r="AN191" s="99" t="s">
        <v>36</v>
      </c>
      <c r="AO191" s="100" t="str">
        <f t="shared" si="8"/>
        <v/>
      </c>
      <c r="AP191" s="100"/>
      <c r="AQ191" s="103"/>
      <c r="AR191" s="104"/>
      <c r="AX191" s="10"/>
      <c r="AY191" s="6"/>
      <c r="AZ191" s="6"/>
      <c r="BA191" s="6"/>
    </row>
    <row r="192" spans="1:59">
      <c r="A192" s="86">
        <v>211</v>
      </c>
      <c r="B192" s="87">
        <v>401801006</v>
      </c>
      <c r="C192" s="88" t="s">
        <v>264</v>
      </c>
      <c r="D192" s="89" t="str">
        <f>IFERROR(VLOOKUP(B192,'[1]1402_07_ST_STG'!U:X,4,FALSE),"")</f>
        <v>-</v>
      </c>
      <c r="E192" s="90" t="s">
        <v>244</v>
      </c>
      <c r="F192" s="91">
        <v>4</v>
      </c>
      <c r="G192" s="92"/>
      <c r="H192" s="92">
        <v>18</v>
      </c>
      <c r="I192" s="92">
        <v>25</v>
      </c>
      <c r="J192" s="92">
        <v>2</v>
      </c>
      <c r="K192" s="92">
        <v>9</v>
      </c>
      <c r="L192" s="92" t="s">
        <v>128</v>
      </c>
      <c r="M192" s="92"/>
      <c r="N192" s="92"/>
      <c r="O192" s="92">
        <v>7</v>
      </c>
      <c r="P192" s="92">
        <v>14</v>
      </c>
      <c r="Q192" s="92"/>
      <c r="R192" s="92"/>
      <c r="S192" s="92"/>
      <c r="T192" s="93"/>
      <c r="U192" s="92">
        <v>0</v>
      </c>
      <c r="V192" s="94" t="str">
        <f t="shared" si="6"/>
        <v/>
      </c>
      <c r="W192" s="92">
        <f>IFERROR(VLOOKUP(B192,'[1]1402_07_ST_STG'!D:F,3,FALSE),"")</f>
        <v>0</v>
      </c>
      <c r="X192" s="92"/>
      <c r="Y192" s="92"/>
      <c r="Z192" s="92"/>
      <c r="AA192" s="92"/>
      <c r="AB192" s="92" t="str">
        <f t="shared" si="7"/>
        <v/>
      </c>
      <c r="AC192" s="95" t="str">
        <f>IFERROR(VLOOKUP(B192,'[1]1402_07_ST_STG'!AH:AS,12,FALSE),"")</f>
        <v/>
      </c>
      <c r="AD192" s="95"/>
      <c r="AE192" s="96">
        <v>2</v>
      </c>
      <c r="AF192" s="97"/>
      <c r="AG192" s="98"/>
      <c r="AH192" s="99" t="s">
        <v>36</v>
      </c>
      <c r="AI192" s="100">
        <v>2</v>
      </c>
      <c r="AJ192" s="96">
        <v>2</v>
      </c>
      <c r="AK192" s="101" t="s">
        <v>36</v>
      </c>
      <c r="AL192" s="102"/>
      <c r="AM192" s="96" t="s">
        <v>36</v>
      </c>
      <c r="AN192" s="99" t="s">
        <v>36</v>
      </c>
      <c r="AO192" s="100" t="str">
        <f t="shared" si="8"/>
        <v/>
      </c>
      <c r="AP192" s="100"/>
      <c r="AQ192" s="103"/>
      <c r="AR192" s="104"/>
      <c r="AU192" s="2" t="e">
        <f>#REF!</f>
        <v>#REF!</v>
      </c>
      <c r="AV192" s="2" t="e">
        <f>#REF!&amp;" "&amp;#REF!</f>
        <v>#REF!</v>
      </c>
      <c r="AX192" s="10"/>
      <c r="AY192" s="6"/>
      <c r="AZ192" s="6"/>
      <c r="BA192" s="6"/>
    </row>
    <row r="193" spans="1:59" ht="19.5" customHeight="1">
      <c r="A193" s="109">
        <v>212</v>
      </c>
      <c r="B193" s="110">
        <v>401806514</v>
      </c>
      <c r="C193" s="111" t="s">
        <v>265</v>
      </c>
      <c r="D193" s="112" t="str">
        <f>IFERROR(VLOOKUP(B193,'[1]1402_07_ST_STG'!U:X,4,FALSE),"")</f>
        <v/>
      </c>
      <c r="E193" s="113"/>
      <c r="F193" s="114"/>
      <c r="G193" s="115"/>
      <c r="H193" s="115">
        <v>18</v>
      </c>
      <c r="I193" s="115"/>
      <c r="J193" s="115"/>
      <c r="K193" s="115"/>
      <c r="L193" s="115" t="s">
        <v>36</v>
      </c>
      <c r="M193" s="115"/>
      <c r="N193" s="115"/>
      <c r="O193" s="115"/>
      <c r="P193" s="115"/>
      <c r="Q193" s="115"/>
      <c r="R193" s="115"/>
      <c r="S193" s="115"/>
      <c r="T193" s="116"/>
      <c r="U193" s="115">
        <v>0</v>
      </c>
      <c r="V193" s="117" t="str">
        <f t="shared" si="6"/>
        <v/>
      </c>
      <c r="W193" s="115">
        <f>IFERROR(VLOOKUP(B193,'[1]1402_07_ST_STG'!D:F,3,FALSE),"")</f>
        <v>0</v>
      </c>
      <c r="X193" s="115"/>
      <c r="Y193" s="115"/>
      <c r="Z193" s="115"/>
      <c r="AA193" s="115"/>
      <c r="AB193" s="115" t="str">
        <f t="shared" si="7"/>
        <v>ER</v>
      </c>
      <c r="AC193" s="130" t="str">
        <f>IFERROR(VLOOKUP(B193,'[1]1402_07_ST_STG'!AH:AS,12,FALSE),"")</f>
        <v>GG</v>
      </c>
      <c r="AD193" s="118"/>
      <c r="AE193" s="119">
        <v>0</v>
      </c>
      <c r="AF193" s="120"/>
      <c r="AG193" s="121"/>
      <c r="AH193" s="119" t="s">
        <v>36</v>
      </c>
      <c r="AI193" s="122"/>
      <c r="AJ193" s="119" t="s">
        <v>36</v>
      </c>
      <c r="AK193" s="121" t="s">
        <v>36</v>
      </c>
      <c r="AL193" s="123"/>
      <c r="AM193" s="119" t="s">
        <v>36</v>
      </c>
      <c r="AN193" s="99" t="s">
        <v>36</v>
      </c>
      <c r="AO193" s="100" t="str">
        <f t="shared" si="8"/>
        <v/>
      </c>
      <c r="AP193" s="122"/>
      <c r="AQ193" s="124"/>
      <c r="AR193" s="124"/>
      <c r="AU193" s="2" t="e">
        <f>#REF!</f>
        <v>#REF!</v>
      </c>
      <c r="AV193" s="2" t="e">
        <f>#REF!&amp;" "&amp;#REF!</f>
        <v>#REF!</v>
      </c>
      <c r="AX193" s="10"/>
      <c r="AY193" s="6"/>
      <c r="AZ193" s="6"/>
      <c r="BA193" s="6"/>
    </row>
    <row r="194" spans="1:59">
      <c r="A194" s="86">
        <v>214</v>
      </c>
      <c r="B194" s="87">
        <v>401810668</v>
      </c>
      <c r="C194" s="88" t="s">
        <v>266</v>
      </c>
      <c r="D194" s="89" t="str">
        <f>IFERROR(VLOOKUP(B194,'[1]1402_07_ST_STG'!U:X,4,FALSE),"")</f>
        <v>-</v>
      </c>
      <c r="E194" s="90" t="s">
        <v>244</v>
      </c>
      <c r="F194" s="91">
        <v>4</v>
      </c>
      <c r="G194" s="92"/>
      <c r="H194" s="92">
        <v>18</v>
      </c>
      <c r="I194" s="92">
        <v>25</v>
      </c>
      <c r="J194" s="92">
        <v>2</v>
      </c>
      <c r="K194" s="92"/>
      <c r="L194" s="92" t="s">
        <v>128</v>
      </c>
      <c r="M194" s="92"/>
      <c r="N194" s="92"/>
      <c r="O194" s="92">
        <v>7</v>
      </c>
      <c r="P194" s="92">
        <v>14</v>
      </c>
      <c r="Q194" s="92">
        <v>21</v>
      </c>
      <c r="R194" s="92" t="s">
        <v>76</v>
      </c>
      <c r="S194" s="92"/>
      <c r="T194" s="93"/>
      <c r="U194" s="92">
        <v>0</v>
      </c>
      <c r="V194" s="94" t="str">
        <f t="shared" si="6"/>
        <v/>
      </c>
      <c r="W194" s="92">
        <f>IFERROR(VLOOKUP(B194,'[1]1402_07_ST_STG'!D:F,3,FALSE),"")</f>
        <v>10</v>
      </c>
      <c r="X194" s="92"/>
      <c r="Y194" s="92"/>
      <c r="Z194" s="92"/>
      <c r="AA194" s="92"/>
      <c r="AB194" s="92" t="str">
        <f t="shared" si="7"/>
        <v/>
      </c>
      <c r="AC194" s="95" t="str">
        <f>IFERROR(VLOOKUP(B194,'[1]1402_07_ST_STG'!AH:AS,12,FALSE),"")</f>
        <v/>
      </c>
      <c r="AD194" s="95"/>
      <c r="AE194" s="96">
        <v>1.4</v>
      </c>
      <c r="AF194" s="97"/>
      <c r="AG194" s="98">
        <v>10</v>
      </c>
      <c r="AH194" s="99" t="s">
        <v>36</v>
      </c>
      <c r="AI194" s="100">
        <v>2</v>
      </c>
      <c r="AJ194" s="96">
        <v>1</v>
      </c>
      <c r="AK194" s="101">
        <v>10</v>
      </c>
      <c r="AL194" s="102"/>
      <c r="AM194" s="96" t="s">
        <v>36</v>
      </c>
      <c r="AN194" s="99" t="s">
        <v>36</v>
      </c>
      <c r="AO194" s="100" t="str">
        <f t="shared" si="8"/>
        <v/>
      </c>
      <c r="AP194" s="100"/>
      <c r="AQ194" s="103"/>
      <c r="AR194" s="104"/>
      <c r="AU194" s="2" t="e">
        <f>#REF!</f>
        <v>#REF!</v>
      </c>
      <c r="AV194" s="2" t="e">
        <f>#REF!&amp;" "&amp;#REF!</f>
        <v>#REF!</v>
      </c>
      <c r="AX194" s="10"/>
      <c r="AY194" s="6"/>
      <c r="AZ194" s="6"/>
      <c r="BA194" s="6"/>
    </row>
    <row r="195" spans="1:59">
      <c r="A195" s="86">
        <v>215</v>
      </c>
      <c r="B195" s="87">
        <v>401805326</v>
      </c>
      <c r="C195" s="88" t="s">
        <v>267</v>
      </c>
      <c r="D195" s="89" t="str">
        <f>IFERROR(VLOOKUP(B195,'[1]1402_07_ST_STG'!U:X,4,FALSE),"")</f>
        <v>-</v>
      </c>
      <c r="E195" s="90" t="s">
        <v>244</v>
      </c>
      <c r="F195" s="91">
        <v>4</v>
      </c>
      <c r="G195" s="92"/>
      <c r="H195" s="92">
        <v>18</v>
      </c>
      <c r="I195" s="92">
        <v>25</v>
      </c>
      <c r="J195" s="92">
        <v>2</v>
      </c>
      <c r="K195" s="92">
        <v>9</v>
      </c>
      <c r="L195" s="92" t="s">
        <v>128</v>
      </c>
      <c r="M195" s="92"/>
      <c r="N195" s="92"/>
      <c r="O195" s="92">
        <v>7</v>
      </c>
      <c r="P195" s="92">
        <v>14</v>
      </c>
      <c r="Q195" s="92"/>
      <c r="R195" s="92" t="s">
        <v>76</v>
      </c>
      <c r="S195" s="92"/>
      <c r="T195" s="93"/>
      <c r="U195" s="92">
        <v>0</v>
      </c>
      <c r="V195" s="94" t="str">
        <f t="shared" ref="V195:V215" si="9">IF(AG195-W195=0,"",AG195-W195)</f>
        <v/>
      </c>
      <c r="W195" s="92">
        <f>IFERROR(VLOOKUP(B195,'[1]1402_07_ST_STG'!D:F,3,FALSE),"")</f>
        <v>0</v>
      </c>
      <c r="X195" s="92"/>
      <c r="Y195" s="92"/>
      <c r="Z195" s="92"/>
      <c r="AA195" s="92"/>
      <c r="AB195" s="92" t="str">
        <f t="shared" ref="AB195:AB215" si="10">IF(AC195&lt;&gt;AH195,"ER","")</f>
        <v/>
      </c>
      <c r="AC195" s="95" t="str">
        <f>IFERROR(VLOOKUP(B195,'[1]1402_07_ST_STG'!AH:AS,12,FALSE),"")</f>
        <v/>
      </c>
      <c r="AD195" s="95"/>
      <c r="AE195" s="96">
        <v>1.8</v>
      </c>
      <c r="AF195" s="97"/>
      <c r="AG195" s="98"/>
      <c r="AH195" s="99" t="s">
        <v>36</v>
      </c>
      <c r="AI195" s="100">
        <v>2</v>
      </c>
      <c r="AJ195" s="96">
        <v>1</v>
      </c>
      <c r="AK195" s="101" t="s">
        <v>36</v>
      </c>
      <c r="AL195" s="102"/>
      <c r="AM195" s="96" t="s">
        <v>36</v>
      </c>
      <c r="AN195" s="99" t="s">
        <v>36</v>
      </c>
      <c r="AO195" s="100" t="str">
        <f t="shared" si="8"/>
        <v/>
      </c>
      <c r="AP195" s="100"/>
      <c r="AQ195" s="103"/>
      <c r="AR195" s="104"/>
      <c r="AU195" s="2" t="e">
        <f>#REF!</f>
        <v>#REF!</v>
      </c>
      <c r="AV195" s="2" t="e">
        <f>#REF!&amp;" "&amp;#REF!</f>
        <v>#REF!</v>
      </c>
      <c r="AX195" s="10"/>
      <c r="AY195" s="6"/>
      <c r="AZ195" s="6"/>
      <c r="BA195" s="6"/>
    </row>
    <row r="196" spans="1:59">
      <c r="A196" s="86">
        <v>216</v>
      </c>
      <c r="B196" s="87">
        <v>401805141</v>
      </c>
      <c r="C196" s="88" t="s">
        <v>268</v>
      </c>
      <c r="D196" s="89" t="str">
        <f>IFERROR(VLOOKUP(B196,'[1]1402_07_ST_STG'!U:X,4,FALSE),"")</f>
        <v>-</v>
      </c>
      <c r="E196" s="90" t="s">
        <v>244</v>
      </c>
      <c r="F196" s="91">
        <v>4</v>
      </c>
      <c r="G196" s="92"/>
      <c r="H196" s="92">
        <v>18</v>
      </c>
      <c r="I196" s="92">
        <v>25</v>
      </c>
      <c r="J196" s="92"/>
      <c r="K196" s="92">
        <v>9</v>
      </c>
      <c r="L196" s="92" t="s">
        <v>128</v>
      </c>
      <c r="M196" s="92"/>
      <c r="N196" s="92"/>
      <c r="O196" s="92">
        <v>7</v>
      </c>
      <c r="P196" s="92">
        <v>14</v>
      </c>
      <c r="Q196" s="92">
        <v>21</v>
      </c>
      <c r="R196" s="92" t="s">
        <v>76</v>
      </c>
      <c r="S196" s="92"/>
      <c r="T196" s="93"/>
      <c r="U196" s="92" t="s">
        <v>76</v>
      </c>
      <c r="V196" s="94">
        <f t="shared" si="9"/>
        <v>9.9</v>
      </c>
      <c r="W196" s="92">
        <f>IFERROR(VLOOKUP(B196,'[1]1402_07_ST_STG'!D:F,3,FALSE),"")</f>
        <v>0</v>
      </c>
      <c r="X196" s="92"/>
      <c r="Y196" s="92"/>
      <c r="Z196" s="92"/>
      <c r="AA196" s="92"/>
      <c r="AB196" s="92" t="str">
        <f t="shared" si="10"/>
        <v/>
      </c>
      <c r="AC196" s="95" t="str">
        <f>IFERROR(VLOOKUP(B196,'[1]1402_07_ST_STG'!AH:AS,12,FALSE),"")</f>
        <v/>
      </c>
      <c r="AD196" s="95"/>
      <c r="AE196" s="96">
        <v>1.6</v>
      </c>
      <c r="AF196" s="97"/>
      <c r="AG196" s="98">
        <v>9.9</v>
      </c>
      <c r="AH196" s="99" t="s">
        <v>36</v>
      </c>
      <c r="AI196" s="100">
        <v>2</v>
      </c>
      <c r="AJ196" s="96" t="s">
        <v>36</v>
      </c>
      <c r="AK196" s="101">
        <v>9.9</v>
      </c>
      <c r="AL196" s="102"/>
      <c r="AM196" s="96" t="s">
        <v>36</v>
      </c>
      <c r="AN196" s="99" t="s">
        <v>36</v>
      </c>
      <c r="AO196" s="100" t="str">
        <f t="shared" ref="AO196:AO239" si="11">IFERROR((AN196*4/20)+(AM196*2/20)+AI196+AK196+AJ196,"")</f>
        <v/>
      </c>
      <c r="AP196" s="100"/>
      <c r="AQ196" s="103"/>
      <c r="AR196" s="104"/>
      <c r="AU196" s="2" t="e">
        <f>#REF!</f>
        <v>#REF!</v>
      </c>
      <c r="AV196" s="2" t="e">
        <f>#REF!&amp;" "&amp;#REF!</f>
        <v>#REF!</v>
      </c>
      <c r="AX196" s="10"/>
      <c r="AY196" s="6"/>
      <c r="AZ196" s="6"/>
      <c r="BA196" s="6"/>
    </row>
    <row r="197" spans="1:59">
      <c r="A197" s="86">
        <v>217</v>
      </c>
      <c r="B197" s="87">
        <v>401808152</v>
      </c>
      <c r="C197" s="131" t="s">
        <v>269</v>
      </c>
      <c r="D197" s="89" t="str">
        <f>IFERROR(VLOOKUP(B197,'[1]1402_07_ST_STG'!U:X,4,FALSE),"")</f>
        <v/>
      </c>
      <c r="E197" s="132" t="s">
        <v>244</v>
      </c>
      <c r="F197" s="133">
        <v>4</v>
      </c>
      <c r="G197" s="134"/>
      <c r="H197" s="92">
        <v>18</v>
      </c>
      <c r="I197" s="92"/>
      <c r="J197" s="134"/>
      <c r="K197" s="92"/>
      <c r="L197" s="92" t="s">
        <v>36</v>
      </c>
      <c r="M197" s="92"/>
      <c r="N197" s="92"/>
      <c r="O197" s="92"/>
      <c r="P197" s="92"/>
      <c r="Q197" s="92"/>
      <c r="R197" s="92"/>
      <c r="S197" s="92"/>
      <c r="T197" s="93"/>
      <c r="U197" s="92">
        <v>0</v>
      </c>
      <c r="V197" s="94" t="str">
        <f t="shared" si="9"/>
        <v/>
      </c>
      <c r="W197" s="92">
        <f>IFERROR(VLOOKUP(B197,'[1]1402_07_ST_STG'!D:F,3,FALSE),"")</f>
        <v>0</v>
      </c>
      <c r="X197" s="92"/>
      <c r="Y197" s="92"/>
      <c r="Z197" s="92"/>
      <c r="AA197" s="92"/>
      <c r="AB197" s="92" t="str">
        <f t="shared" si="10"/>
        <v/>
      </c>
      <c r="AC197" s="95" t="str">
        <f>IFERROR(VLOOKUP(B197,'[1]1402_07_ST_STG'!AH:AS,12,FALSE),"")</f>
        <v/>
      </c>
      <c r="AD197" s="95"/>
      <c r="AE197" s="135" t="e">
        <v>#VALUE!</v>
      </c>
      <c r="AF197" s="136"/>
      <c r="AG197" s="137"/>
      <c r="AH197" s="99" t="s">
        <v>36</v>
      </c>
      <c r="AI197" s="100"/>
      <c r="AJ197" s="96" t="s">
        <v>36</v>
      </c>
      <c r="AK197" s="101" t="s">
        <v>36</v>
      </c>
      <c r="AL197" s="138"/>
      <c r="AM197" s="96" t="s">
        <v>36</v>
      </c>
      <c r="AN197" s="99" t="s">
        <v>36</v>
      </c>
      <c r="AO197" s="100" t="str">
        <f t="shared" si="11"/>
        <v/>
      </c>
      <c r="AP197" s="139"/>
      <c r="AQ197" s="103"/>
      <c r="AR197" s="140"/>
      <c r="AU197" s="2" t="e">
        <f>#REF!</f>
        <v>#REF!</v>
      </c>
      <c r="AV197" s="2" t="e">
        <f>#REF!&amp;" "&amp;#REF!</f>
        <v>#REF!</v>
      </c>
      <c r="AX197" s="6"/>
      <c r="AY197" s="6"/>
      <c r="AZ197" s="6"/>
      <c r="BA197" s="6"/>
    </row>
    <row r="198" spans="1:59">
      <c r="A198" s="86">
        <v>219</v>
      </c>
      <c r="B198" s="87">
        <v>401810098</v>
      </c>
      <c r="C198" s="88" t="s">
        <v>93</v>
      </c>
      <c r="D198" s="89" t="str">
        <f>IFERROR(VLOOKUP(B198,'[1]1402_07_ST_STG'!U:X,4,FALSE),"")</f>
        <v/>
      </c>
      <c r="E198" s="90" t="s">
        <v>244</v>
      </c>
      <c r="F198" s="91">
        <v>4</v>
      </c>
      <c r="G198" s="92"/>
      <c r="H198" s="92"/>
      <c r="I198" s="92"/>
      <c r="J198" s="92"/>
      <c r="K198" s="92"/>
      <c r="L198" s="92" t="s">
        <v>36</v>
      </c>
      <c r="M198" s="92"/>
      <c r="N198" s="92"/>
      <c r="O198" s="92"/>
      <c r="P198" s="92"/>
      <c r="Q198" s="92"/>
      <c r="R198" s="92"/>
      <c r="S198" s="92"/>
      <c r="T198" s="93" t="s">
        <v>98</v>
      </c>
      <c r="U198" s="92">
        <v>0</v>
      </c>
      <c r="V198" s="94">
        <f t="shared" si="9"/>
        <v>9.9</v>
      </c>
      <c r="W198" s="92">
        <f>IFERROR(VLOOKUP(B198,'[1]1402_07_ST_STG'!D:F,3,FALSE),"")</f>
        <v>0</v>
      </c>
      <c r="X198" s="92"/>
      <c r="Y198" s="92"/>
      <c r="Z198" s="92"/>
      <c r="AA198" s="92"/>
      <c r="AB198" s="92" t="str">
        <f t="shared" si="10"/>
        <v>ER</v>
      </c>
      <c r="AC198" s="125" t="str">
        <f>IFERROR(VLOOKUP(B198,'[1]1402_07_ST_STG'!AH:AS,12,FALSE),"")</f>
        <v>GG</v>
      </c>
      <c r="AD198" s="95"/>
      <c r="AE198" s="96">
        <v>0</v>
      </c>
      <c r="AF198" s="97"/>
      <c r="AG198" s="98">
        <v>9.9</v>
      </c>
      <c r="AH198" s="99" t="s">
        <v>36</v>
      </c>
      <c r="AI198" s="100"/>
      <c r="AJ198" s="96" t="s">
        <v>36</v>
      </c>
      <c r="AK198" s="101">
        <v>9.9</v>
      </c>
      <c r="AL198" s="102"/>
      <c r="AM198" s="96" t="s">
        <v>36</v>
      </c>
      <c r="AN198" s="99" t="s">
        <v>36</v>
      </c>
      <c r="AO198" s="100" t="str">
        <f t="shared" si="11"/>
        <v/>
      </c>
      <c r="AP198" s="100"/>
      <c r="AQ198" s="103"/>
      <c r="AR198" s="104"/>
      <c r="AU198" s="2" t="e">
        <f>#REF!</f>
        <v>#REF!</v>
      </c>
      <c r="AV198" s="2" t="e">
        <f>#REF!&amp;" "&amp;#REF!</f>
        <v>#REF!</v>
      </c>
      <c r="AX198" s="10"/>
      <c r="AY198" s="6"/>
      <c r="AZ198" s="6"/>
      <c r="BA198" s="6"/>
    </row>
    <row r="199" spans="1:59">
      <c r="A199" s="86">
        <v>221</v>
      </c>
      <c r="B199" s="87">
        <v>401810588</v>
      </c>
      <c r="C199" s="88" t="s">
        <v>270</v>
      </c>
      <c r="D199" s="89" t="str">
        <f>IFERROR(VLOOKUP(B199,'[1]1402_07_ST_STG'!U:X,4,FALSE),"")</f>
        <v/>
      </c>
      <c r="E199" s="90" t="s">
        <v>244</v>
      </c>
      <c r="F199" s="91"/>
      <c r="G199" s="92"/>
      <c r="H199" s="92"/>
      <c r="I199" s="92"/>
      <c r="J199" s="92"/>
      <c r="K199" s="92"/>
      <c r="L199" s="92" t="s">
        <v>36</v>
      </c>
      <c r="M199" s="92"/>
      <c r="N199" s="92"/>
      <c r="O199" s="92"/>
      <c r="P199" s="92"/>
      <c r="Q199" s="92"/>
      <c r="R199" s="92"/>
      <c r="S199" s="92"/>
      <c r="T199" s="93"/>
      <c r="U199" s="92">
        <v>0</v>
      </c>
      <c r="V199" s="94" t="str">
        <f t="shared" si="9"/>
        <v/>
      </c>
      <c r="W199" s="92">
        <f>IFERROR(VLOOKUP(B199,'[1]1402_07_ST_STG'!D:F,3,FALSE),"")</f>
        <v>0</v>
      </c>
      <c r="X199" s="92"/>
      <c r="Y199" s="92"/>
      <c r="Z199" s="92"/>
      <c r="AA199" s="92"/>
      <c r="AB199" s="92" t="str">
        <f t="shared" si="10"/>
        <v/>
      </c>
      <c r="AC199" s="95" t="str">
        <f>IFERROR(VLOOKUP(B199,'[1]1402_07_ST_STG'!AH:AS,12,FALSE),"")</f>
        <v/>
      </c>
      <c r="AD199" s="95"/>
      <c r="AE199" s="96">
        <v>0.4</v>
      </c>
      <c r="AF199" s="97"/>
      <c r="AG199" s="98"/>
      <c r="AH199" s="99" t="s">
        <v>36</v>
      </c>
      <c r="AI199" s="100"/>
      <c r="AJ199" s="96" t="s">
        <v>36</v>
      </c>
      <c r="AK199" s="101" t="s">
        <v>36</v>
      </c>
      <c r="AL199" s="102"/>
      <c r="AM199" s="96" t="s">
        <v>36</v>
      </c>
      <c r="AN199" s="99" t="s">
        <v>36</v>
      </c>
      <c r="AO199" s="100" t="str">
        <f t="shared" si="11"/>
        <v/>
      </c>
      <c r="AP199" s="100"/>
      <c r="AQ199" s="103"/>
      <c r="AR199" s="104"/>
      <c r="AU199" s="2" t="e">
        <f>#REF!</f>
        <v>#REF!</v>
      </c>
      <c r="AV199" s="2" t="e">
        <f>#REF!&amp;" "&amp;#REF!</f>
        <v>#REF!</v>
      </c>
      <c r="AX199" s="10"/>
      <c r="AY199" s="6"/>
      <c r="AZ199" s="6"/>
      <c r="BA199" s="6"/>
    </row>
    <row r="200" spans="1:59">
      <c r="A200" s="86">
        <v>222</v>
      </c>
      <c r="B200" s="87">
        <v>401808802</v>
      </c>
      <c r="C200" s="88" t="s">
        <v>271</v>
      </c>
      <c r="D200" s="89" t="str">
        <f>IFERROR(VLOOKUP(B200,'[1]1402_07_ST_STG'!U:X,4,FALSE),"")</f>
        <v/>
      </c>
      <c r="E200" s="90" t="s">
        <v>244</v>
      </c>
      <c r="F200" s="91">
        <v>4</v>
      </c>
      <c r="G200" s="92"/>
      <c r="H200" s="92">
        <v>18</v>
      </c>
      <c r="I200" s="92">
        <v>25</v>
      </c>
      <c r="J200" s="92">
        <v>2</v>
      </c>
      <c r="K200" s="92">
        <v>9</v>
      </c>
      <c r="L200" s="92" t="s">
        <v>36</v>
      </c>
      <c r="M200" s="92"/>
      <c r="N200" s="92"/>
      <c r="O200" s="92"/>
      <c r="P200" s="92"/>
      <c r="Q200" s="92"/>
      <c r="R200" s="92"/>
      <c r="S200" s="92"/>
      <c r="T200" s="93"/>
      <c r="U200" s="92">
        <v>0</v>
      </c>
      <c r="V200" s="94" t="str">
        <f t="shared" si="9"/>
        <v/>
      </c>
      <c r="W200" s="92">
        <f>IFERROR(VLOOKUP(B200,'[1]1402_07_ST_STG'!D:F,3,FALSE),"")</f>
        <v>0</v>
      </c>
      <c r="X200" s="92"/>
      <c r="Y200" s="92"/>
      <c r="Z200" s="92"/>
      <c r="AA200" s="92"/>
      <c r="AB200" s="92" t="str">
        <f t="shared" si="10"/>
        <v>ER</v>
      </c>
      <c r="AC200" s="105" t="str">
        <f>IFERROR(VLOOKUP(B200,'[1]1402_07_ST_STG'!AH:AS,12,FALSE),"")</f>
        <v>GG</v>
      </c>
      <c r="AD200" s="95"/>
      <c r="AE200" s="96">
        <v>0</v>
      </c>
      <c r="AF200" s="97"/>
      <c r="AG200" s="98"/>
      <c r="AH200" s="99" t="s">
        <v>36</v>
      </c>
      <c r="AI200" s="100">
        <v>1.5</v>
      </c>
      <c r="AJ200" s="96" t="s">
        <v>36</v>
      </c>
      <c r="AK200" s="101" t="s">
        <v>36</v>
      </c>
      <c r="AL200" s="102"/>
      <c r="AM200" s="96" t="s">
        <v>36</v>
      </c>
      <c r="AN200" s="99" t="s">
        <v>36</v>
      </c>
      <c r="AO200" s="100" t="str">
        <f t="shared" si="11"/>
        <v/>
      </c>
      <c r="AP200" s="100"/>
      <c r="AQ200" s="103"/>
      <c r="AR200" s="104"/>
      <c r="AU200" s="2" t="e">
        <f>#REF!</f>
        <v>#REF!</v>
      </c>
      <c r="AV200" s="2" t="e">
        <f>#REF!&amp;" "&amp;#REF!</f>
        <v>#REF!</v>
      </c>
      <c r="AX200" s="10"/>
      <c r="AY200" s="6"/>
      <c r="AZ200" s="6"/>
      <c r="BA200" s="6"/>
    </row>
    <row r="201" spans="1:59" s="55" customFormat="1">
      <c r="A201" s="86">
        <v>223</v>
      </c>
      <c r="B201" s="87">
        <v>401805510</v>
      </c>
      <c r="C201" s="88" t="s">
        <v>272</v>
      </c>
      <c r="D201" s="89" t="str">
        <f>IFERROR(VLOOKUP(B201,'[1]1402_07_ST_STG'!U:X,4,FALSE),"")</f>
        <v>-</v>
      </c>
      <c r="E201" s="90"/>
      <c r="F201" s="129"/>
      <c r="G201" s="92"/>
      <c r="H201" s="92"/>
      <c r="I201" s="92"/>
      <c r="J201" s="92"/>
      <c r="K201" s="92">
        <v>9</v>
      </c>
      <c r="L201" s="92" t="s">
        <v>128</v>
      </c>
      <c r="M201" s="92"/>
      <c r="N201" s="92"/>
      <c r="O201" s="92">
        <v>7</v>
      </c>
      <c r="P201" s="92">
        <v>14</v>
      </c>
      <c r="Q201" s="92"/>
      <c r="R201" s="92" t="s">
        <v>76</v>
      </c>
      <c r="S201" s="92"/>
      <c r="T201" s="93"/>
      <c r="U201" s="92">
        <v>0</v>
      </c>
      <c r="V201" s="94">
        <f t="shared" si="9"/>
        <v>9.8000000000000007</v>
      </c>
      <c r="W201" s="92">
        <f>IFERROR(VLOOKUP(B201,'[1]1402_07_ST_STG'!D:F,3,FALSE),"")</f>
        <v>0</v>
      </c>
      <c r="X201" s="92"/>
      <c r="Y201" s="92"/>
      <c r="Z201" s="92"/>
      <c r="AA201" s="92"/>
      <c r="AB201" s="92" t="str">
        <f t="shared" si="10"/>
        <v/>
      </c>
      <c r="AC201" s="95" t="str">
        <f>IFERROR(VLOOKUP(B201,'[1]1402_07_ST_STG'!AH:AS,12,FALSE),"")</f>
        <v/>
      </c>
      <c r="AD201" s="95"/>
      <c r="AE201" s="96">
        <v>1.6</v>
      </c>
      <c r="AF201" s="97"/>
      <c r="AG201" s="98">
        <v>9.8000000000000007</v>
      </c>
      <c r="AH201" s="99" t="s">
        <v>36</v>
      </c>
      <c r="AI201" s="100">
        <v>0.5</v>
      </c>
      <c r="AJ201" s="96">
        <v>0.6</v>
      </c>
      <c r="AK201" s="101">
        <v>9.8000000000000007</v>
      </c>
      <c r="AL201" s="102"/>
      <c r="AM201" s="96" t="s">
        <v>36</v>
      </c>
      <c r="AN201" s="99" t="s">
        <v>36</v>
      </c>
      <c r="AO201" s="100" t="str">
        <f t="shared" si="11"/>
        <v/>
      </c>
      <c r="AP201" s="100"/>
      <c r="AQ201" s="103"/>
      <c r="AR201" s="104"/>
      <c r="AU201" s="55" t="e">
        <f>#REF!</f>
        <v>#REF!</v>
      </c>
      <c r="AV201" s="55" t="e">
        <f>#REF!&amp;" "&amp;#REF!</f>
        <v>#REF!</v>
      </c>
      <c r="AX201" s="10"/>
      <c r="AY201" s="6"/>
      <c r="AZ201" s="6"/>
      <c r="BA201" s="11"/>
      <c r="BB201" s="2"/>
      <c r="BC201" s="2"/>
      <c r="BD201" s="2"/>
      <c r="BE201" s="2"/>
      <c r="BF201" s="2"/>
      <c r="BG201" s="2"/>
    </row>
    <row r="202" spans="1:59">
      <c r="A202" s="86">
        <v>224</v>
      </c>
      <c r="B202" s="87">
        <v>401810153</v>
      </c>
      <c r="C202" s="88" t="s">
        <v>273</v>
      </c>
      <c r="D202" s="89" t="str">
        <f>IFERROR(VLOOKUP(B202,'[1]1402_07_ST_STG'!U:X,4,FALSE),"")</f>
        <v>-</v>
      </c>
      <c r="E202" s="90" t="s">
        <v>244</v>
      </c>
      <c r="F202" s="91">
        <v>4</v>
      </c>
      <c r="G202" s="92"/>
      <c r="H202" s="92">
        <v>18</v>
      </c>
      <c r="I202" s="92">
        <v>25</v>
      </c>
      <c r="J202" s="92">
        <v>2</v>
      </c>
      <c r="K202" s="92">
        <v>9</v>
      </c>
      <c r="L202" s="92" t="s">
        <v>128</v>
      </c>
      <c r="M202" s="92"/>
      <c r="N202" s="92"/>
      <c r="O202" s="92">
        <v>7</v>
      </c>
      <c r="P202" s="92">
        <v>14</v>
      </c>
      <c r="Q202" s="92"/>
      <c r="R202" s="92"/>
      <c r="S202" s="92"/>
      <c r="T202" s="93"/>
      <c r="U202" s="92">
        <v>0</v>
      </c>
      <c r="V202" s="94" t="str">
        <f t="shared" si="9"/>
        <v/>
      </c>
      <c r="W202" s="92">
        <f>IFERROR(VLOOKUP(B202,'[1]1402_07_ST_STG'!D:F,3,FALSE),"")</f>
        <v>0</v>
      </c>
      <c r="X202" s="92"/>
      <c r="Y202" s="92"/>
      <c r="Z202" s="92"/>
      <c r="AA202" s="92"/>
      <c r="AB202" s="92" t="str">
        <f t="shared" si="10"/>
        <v/>
      </c>
      <c r="AC202" s="95" t="str">
        <f>IFERROR(VLOOKUP(B202,'[1]1402_07_ST_STG'!AH:AS,12,FALSE),"")</f>
        <v/>
      </c>
      <c r="AD202" s="95"/>
      <c r="AE202" s="96">
        <v>2</v>
      </c>
      <c r="AF202" s="97"/>
      <c r="AG202" s="98"/>
      <c r="AH202" s="99" t="s">
        <v>36</v>
      </c>
      <c r="AI202" s="100">
        <v>2</v>
      </c>
      <c r="AJ202" s="96">
        <v>1</v>
      </c>
      <c r="AK202" s="101" t="s">
        <v>36</v>
      </c>
      <c r="AL202" s="102"/>
      <c r="AM202" s="96" t="s">
        <v>36</v>
      </c>
      <c r="AN202" s="99" t="s">
        <v>36</v>
      </c>
      <c r="AO202" s="100" t="str">
        <f t="shared" si="11"/>
        <v/>
      </c>
      <c r="AP202" s="100"/>
      <c r="AQ202" s="103"/>
      <c r="AR202" s="104"/>
      <c r="AU202" s="2" t="e">
        <f>#REF!</f>
        <v>#REF!</v>
      </c>
      <c r="AV202" s="2" t="e">
        <f>#REF!&amp;" "&amp;#REF!</f>
        <v>#REF!</v>
      </c>
      <c r="AX202" s="10"/>
      <c r="AY202" s="6"/>
      <c r="AZ202" s="6"/>
      <c r="BA202" s="6"/>
    </row>
    <row r="203" spans="1:59">
      <c r="A203" s="86">
        <v>225</v>
      </c>
      <c r="B203" s="87">
        <v>401809453</v>
      </c>
      <c r="C203" s="88" t="s">
        <v>274</v>
      </c>
      <c r="D203" s="89" t="str">
        <f>IFERROR(VLOOKUP(B203,'[1]1402_07_ST_STG'!U:X,4,FALSE),"")</f>
        <v/>
      </c>
      <c r="E203" s="90" t="s">
        <v>244</v>
      </c>
      <c r="F203" s="91">
        <v>4</v>
      </c>
      <c r="G203" s="92"/>
      <c r="H203" s="92"/>
      <c r="I203" s="92">
        <v>25</v>
      </c>
      <c r="J203" s="92">
        <v>2</v>
      </c>
      <c r="K203" s="92">
        <v>9</v>
      </c>
      <c r="L203" s="92" t="s">
        <v>128</v>
      </c>
      <c r="M203" s="92"/>
      <c r="N203" s="92"/>
      <c r="O203" s="92">
        <v>7</v>
      </c>
      <c r="P203" s="92">
        <v>14</v>
      </c>
      <c r="Q203" s="92"/>
      <c r="R203" s="92" t="s">
        <v>76</v>
      </c>
      <c r="S203" s="92"/>
      <c r="T203" s="93"/>
      <c r="U203" s="92" t="s">
        <v>76</v>
      </c>
      <c r="V203" s="94">
        <f t="shared" si="9"/>
        <v>9.9</v>
      </c>
      <c r="W203" s="92">
        <f>IFERROR(VLOOKUP(B203,'[1]1402_07_ST_STG'!D:F,3,FALSE),"")</f>
        <v>0</v>
      </c>
      <c r="X203" s="92"/>
      <c r="Y203" s="92"/>
      <c r="Z203" s="92"/>
      <c r="AA203" s="92"/>
      <c r="AB203" s="92" t="str">
        <f t="shared" si="10"/>
        <v/>
      </c>
      <c r="AC203" s="95" t="str">
        <f>IFERROR(VLOOKUP(B203,'[1]1402_07_ST_STG'!AH:AS,12,FALSE),"")</f>
        <v>GG</v>
      </c>
      <c r="AD203" s="95"/>
      <c r="AE203" s="96">
        <v>1.4</v>
      </c>
      <c r="AF203" s="107"/>
      <c r="AG203" s="98">
        <v>9.9</v>
      </c>
      <c r="AH203" s="99" t="s">
        <v>56</v>
      </c>
      <c r="AI203" s="100">
        <v>2</v>
      </c>
      <c r="AJ203" s="96">
        <v>0.6</v>
      </c>
      <c r="AK203" s="101">
        <v>9.9</v>
      </c>
      <c r="AL203" s="102"/>
      <c r="AM203" s="96" t="s">
        <v>36</v>
      </c>
      <c r="AN203" s="99">
        <v>10</v>
      </c>
      <c r="AO203" s="100" t="str">
        <f t="shared" si="11"/>
        <v/>
      </c>
      <c r="AP203" s="100"/>
      <c r="AQ203" s="103"/>
      <c r="AR203" s="104"/>
      <c r="AU203" s="2" t="e">
        <f>#REF!</f>
        <v>#REF!</v>
      </c>
      <c r="AV203" s="2" t="e">
        <f>#REF!&amp;" "&amp;#REF!</f>
        <v>#REF!</v>
      </c>
      <c r="AX203" s="10"/>
      <c r="AY203" s="6"/>
      <c r="AZ203" s="6"/>
      <c r="BA203" s="11"/>
    </row>
    <row r="204" spans="1:59">
      <c r="A204" s="86">
        <v>226</v>
      </c>
      <c r="B204" s="87">
        <v>401808835</v>
      </c>
      <c r="C204" s="88" t="s">
        <v>275</v>
      </c>
      <c r="D204" s="89" t="str">
        <f>IFERROR(VLOOKUP(B204,'[1]1402_07_ST_STG'!U:X,4,FALSE),"")</f>
        <v/>
      </c>
      <c r="E204" s="90" t="s">
        <v>244</v>
      </c>
      <c r="F204" s="91"/>
      <c r="G204" s="92"/>
      <c r="H204" s="92"/>
      <c r="I204" s="92"/>
      <c r="J204" s="92"/>
      <c r="K204" s="92"/>
      <c r="L204" s="92" t="s">
        <v>36</v>
      </c>
      <c r="M204" s="92"/>
      <c r="N204" s="92"/>
      <c r="O204" s="92"/>
      <c r="P204" s="92"/>
      <c r="Q204" s="92"/>
      <c r="R204" s="92"/>
      <c r="S204" s="92"/>
      <c r="T204" s="93"/>
      <c r="U204" s="92">
        <v>0</v>
      </c>
      <c r="V204" s="94" t="str">
        <f t="shared" si="9"/>
        <v/>
      </c>
      <c r="W204" s="92">
        <f>IFERROR(VLOOKUP(B204,'[1]1402_07_ST_STG'!D:F,3,FALSE),"")</f>
        <v>0</v>
      </c>
      <c r="X204" s="92"/>
      <c r="Y204" s="92"/>
      <c r="Z204" s="92"/>
      <c r="AA204" s="92"/>
      <c r="AB204" s="92" t="str">
        <f t="shared" si="10"/>
        <v/>
      </c>
      <c r="AC204" s="95" t="str">
        <f>IFERROR(VLOOKUP(B204,'[1]1402_07_ST_STG'!AH:AS,12,FALSE),"")</f>
        <v/>
      </c>
      <c r="AD204" s="95"/>
      <c r="AE204" s="96" t="e">
        <v>#VALUE!</v>
      </c>
      <c r="AF204" s="97"/>
      <c r="AG204" s="98"/>
      <c r="AH204" s="99" t="s">
        <v>36</v>
      </c>
      <c r="AI204" s="100"/>
      <c r="AJ204" s="96" t="s">
        <v>36</v>
      </c>
      <c r="AK204" s="101" t="s">
        <v>36</v>
      </c>
      <c r="AL204" s="102"/>
      <c r="AM204" s="96" t="s">
        <v>36</v>
      </c>
      <c r="AN204" s="99" t="s">
        <v>36</v>
      </c>
      <c r="AO204" s="100" t="str">
        <f t="shared" si="11"/>
        <v/>
      </c>
      <c r="AP204" s="100"/>
      <c r="AQ204" s="103"/>
      <c r="AR204" s="104"/>
      <c r="AU204" s="2" t="e">
        <f>#REF!</f>
        <v>#REF!</v>
      </c>
      <c r="AV204" s="2" t="e">
        <f>#REF!&amp;" "&amp;#REF!</f>
        <v>#REF!</v>
      </c>
      <c r="AX204" s="6"/>
      <c r="AY204" s="6"/>
      <c r="AZ204" s="6"/>
      <c r="BA204" s="6"/>
    </row>
    <row r="205" spans="1:59">
      <c r="A205" s="86">
        <v>227</v>
      </c>
      <c r="B205" s="87">
        <v>401808185</v>
      </c>
      <c r="C205" s="88" t="s">
        <v>276</v>
      </c>
      <c r="D205" s="89" t="str">
        <f>IFERROR(VLOOKUP(B205,'[1]1402_07_ST_STG'!U:X,4,FALSE),"")</f>
        <v>-</v>
      </c>
      <c r="E205" s="90" t="s">
        <v>244</v>
      </c>
      <c r="F205" s="91"/>
      <c r="G205" s="92"/>
      <c r="H205" s="92"/>
      <c r="I205" s="92"/>
      <c r="J205" s="92"/>
      <c r="K205" s="92"/>
      <c r="L205" s="92" t="s">
        <v>36</v>
      </c>
      <c r="M205" s="92"/>
      <c r="N205" s="92"/>
      <c r="O205" s="92"/>
      <c r="P205" s="92"/>
      <c r="Q205" s="92"/>
      <c r="R205" s="92"/>
      <c r="S205" s="92"/>
      <c r="T205" s="93"/>
      <c r="U205" s="92">
        <v>0</v>
      </c>
      <c r="V205" s="94" t="str">
        <f t="shared" si="9"/>
        <v/>
      </c>
      <c r="W205" s="92">
        <f>IFERROR(VLOOKUP(B205,'[1]1402_07_ST_STG'!D:F,3,FALSE),"")</f>
        <v>0</v>
      </c>
      <c r="X205" s="92"/>
      <c r="Y205" s="92"/>
      <c r="Z205" s="92"/>
      <c r="AA205" s="92"/>
      <c r="AB205" s="92" t="str">
        <f t="shared" si="10"/>
        <v/>
      </c>
      <c r="AC205" s="95" t="str">
        <f>IFERROR(VLOOKUP(B205,'[1]1402_07_ST_STG'!AH:AS,12,FALSE),"")</f>
        <v/>
      </c>
      <c r="AD205" s="95"/>
      <c r="AE205" s="96" t="e">
        <v>#VALUE!</v>
      </c>
      <c r="AF205" s="97"/>
      <c r="AG205" s="98"/>
      <c r="AH205" s="99" t="s">
        <v>36</v>
      </c>
      <c r="AI205" s="100"/>
      <c r="AJ205" s="96" t="s">
        <v>36</v>
      </c>
      <c r="AK205" s="101" t="s">
        <v>36</v>
      </c>
      <c r="AL205" s="102"/>
      <c r="AM205" s="96" t="s">
        <v>36</v>
      </c>
      <c r="AN205" s="99" t="s">
        <v>36</v>
      </c>
      <c r="AO205" s="100" t="str">
        <f t="shared" si="11"/>
        <v/>
      </c>
      <c r="AP205" s="100"/>
      <c r="AQ205" s="103"/>
      <c r="AR205" s="104"/>
      <c r="AU205" s="2" t="e">
        <f>#REF!</f>
        <v>#REF!</v>
      </c>
      <c r="AV205" s="2" t="e">
        <f>#REF!&amp;" "&amp;#REF!</f>
        <v>#REF!</v>
      </c>
      <c r="AX205" s="10"/>
      <c r="AY205" s="6"/>
      <c r="AZ205" s="6"/>
      <c r="BA205" s="11"/>
    </row>
    <row r="206" spans="1:59">
      <c r="A206" s="86">
        <v>228</v>
      </c>
      <c r="B206" s="87">
        <v>401809984</v>
      </c>
      <c r="C206" s="88" t="s">
        <v>277</v>
      </c>
      <c r="D206" s="89" t="str">
        <f>IFERROR(VLOOKUP(B206,'[1]1402_07_ST_STG'!U:X,4,FALSE),"")</f>
        <v/>
      </c>
      <c r="E206" s="90" t="s">
        <v>244</v>
      </c>
      <c r="F206" s="91">
        <v>4</v>
      </c>
      <c r="G206" s="92"/>
      <c r="H206" s="92">
        <v>18</v>
      </c>
      <c r="I206" s="92">
        <v>25</v>
      </c>
      <c r="J206" s="92">
        <v>2</v>
      </c>
      <c r="K206" s="92">
        <v>9</v>
      </c>
      <c r="L206" s="92" t="s">
        <v>128</v>
      </c>
      <c r="M206" s="92"/>
      <c r="N206" s="92"/>
      <c r="O206" s="92">
        <v>7</v>
      </c>
      <c r="P206" s="92">
        <v>14</v>
      </c>
      <c r="Q206" s="92">
        <v>21</v>
      </c>
      <c r="R206" s="92">
        <v>28</v>
      </c>
      <c r="S206" s="92"/>
      <c r="T206" s="93"/>
      <c r="U206" s="92">
        <v>30</v>
      </c>
      <c r="V206" s="94" t="str">
        <f t="shared" si="9"/>
        <v/>
      </c>
      <c r="W206" s="92">
        <f>IFERROR(VLOOKUP(B206,'[1]1402_07_ST_STG'!D:F,3,FALSE),"")</f>
        <v>10</v>
      </c>
      <c r="X206" s="92"/>
      <c r="Y206" s="92"/>
      <c r="Z206" s="92"/>
      <c r="AA206" s="92"/>
      <c r="AB206" s="92" t="str">
        <f t="shared" si="10"/>
        <v/>
      </c>
      <c r="AC206" s="95" t="str">
        <f>IFERROR(VLOOKUP(B206,'[1]1402_07_ST_STG'!AH:AS,12,FALSE),"")</f>
        <v>GG</v>
      </c>
      <c r="AD206" s="95"/>
      <c r="AE206" s="96">
        <v>1.6</v>
      </c>
      <c r="AF206" s="97"/>
      <c r="AG206" s="98">
        <v>10</v>
      </c>
      <c r="AH206" s="99" t="s">
        <v>56</v>
      </c>
      <c r="AI206" s="100">
        <v>2</v>
      </c>
      <c r="AJ206" s="96">
        <v>2</v>
      </c>
      <c r="AK206" s="101">
        <v>10</v>
      </c>
      <c r="AL206" s="102"/>
      <c r="AM206" s="96">
        <v>10.5</v>
      </c>
      <c r="AN206" s="99">
        <v>16</v>
      </c>
      <c r="AO206" s="100">
        <f t="shared" si="11"/>
        <v>18.25</v>
      </c>
      <c r="AP206" s="100"/>
      <c r="AQ206" s="103"/>
      <c r="AR206" s="104"/>
      <c r="AU206" s="2" t="e">
        <f>#REF!</f>
        <v>#REF!</v>
      </c>
      <c r="AV206" s="2" t="e">
        <f>#REF!&amp;" "&amp;#REF!</f>
        <v>#REF!</v>
      </c>
      <c r="AX206" s="10"/>
      <c r="AY206" s="6"/>
      <c r="AZ206" s="6"/>
      <c r="BA206" s="6"/>
    </row>
    <row r="207" spans="1:59">
      <c r="A207" s="86">
        <v>229</v>
      </c>
      <c r="B207" s="87">
        <v>401809847</v>
      </c>
      <c r="C207" s="88" t="s">
        <v>161</v>
      </c>
      <c r="D207" s="89" t="str">
        <f>IFERROR(VLOOKUP(B207,'[1]1402_07_ST_STG'!U:X,4,FALSE),"")</f>
        <v/>
      </c>
      <c r="E207" s="90" t="s">
        <v>244</v>
      </c>
      <c r="F207" s="91">
        <v>4</v>
      </c>
      <c r="G207" s="92"/>
      <c r="H207" s="92" t="s">
        <v>127</v>
      </c>
      <c r="I207" s="92"/>
      <c r="J207" s="92"/>
      <c r="K207" s="92">
        <v>9</v>
      </c>
      <c r="L207" s="92" t="s">
        <v>36</v>
      </c>
      <c r="M207" s="92"/>
      <c r="N207" s="92"/>
      <c r="O207" s="92"/>
      <c r="P207" s="92"/>
      <c r="Q207" s="92"/>
      <c r="R207" s="92"/>
      <c r="S207" s="92"/>
      <c r="T207" s="93"/>
      <c r="U207" s="92">
        <v>0</v>
      </c>
      <c r="V207" s="94" t="str">
        <f t="shared" si="9"/>
        <v/>
      </c>
      <c r="W207" s="92">
        <f>IFERROR(VLOOKUP(B207,'[1]1402_07_ST_STG'!D:F,3,FALSE),"")</f>
        <v>0</v>
      </c>
      <c r="X207" s="92"/>
      <c r="Y207" s="92"/>
      <c r="Z207" s="92"/>
      <c r="AA207" s="92"/>
      <c r="AB207" s="92" t="str">
        <f t="shared" si="10"/>
        <v>ER</v>
      </c>
      <c r="AC207" s="105" t="str">
        <f>IFERROR(VLOOKUP(B207,'[1]1402_07_ST_STG'!AH:AS,12,FALSE),"")</f>
        <v>GG</v>
      </c>
      <c r="AD207" s="95"/>
      <c r="AE207" s="96">
        <v>0</v>
      </c>
      <c r="AF207" s="97"/>
      <c r="AG207" s="98"/>
      <c r="AH207" s="99" t="s">
        <v>36</v>
      </c>
      <c r="AI207" s="100">
        <v>1.5</v>
      </c>
      <c r="AJ207" s="96" t="s">
        <v>36</v>
      </c>
      <c r="AK207" s="101" t="s">
        <v>36</v>
      </c>
      <c r="AL207" s="102"/>
      <c r="AM207" s="96" t="s">
        <v>36</v>
      </c>
      <c r="AN207" s="99" t="s">
        <v>36</v>
      </c>
      <c r="AO207" s="100" t="str">
        <f t="shared" si="11"/>
        <v/>
      </c>
      <c r="AP207" s="100"/>
      <c r="AQ207" s="103"/>
      <c r="AR207" s="104"/>
      <c r="AX207" s="10"/>
      <c r="AY207" s="6"/>
      <c r="AZ207" s="6"/>
      <c r="BA207" s="6"/>
    </row>
    <row r="208" spans="1:59">
      <c r="A208" s="86">
        <v>230</v>
      </c>
      <c r="B208" s="87">
        <v>401808587</v>
      </c>
      <c r="C208" s="88" t="s">
        <v>278</v>
      </c>
      <c r="D208" s="89" t="str">
        <f>IFERROR(VLOOKUP(B208,'[1]1402_07_ST_STG'!U:X,4,FALSE),"")</f>
        <v>-</v>
      </c>
      <c r="E208" s="90" t="s">
        <v>244</v>
      </c>
      <c r="F208" s="91"/>
      <c r="G208" s="92"/>
      <c r="H208" s="92"/>
      <c r="I208" s="92"/>
      <c r="J208" s="92"/>
      <c r="K208" s="92">
        <v>9</v>
      </c>
      <c r="L208" s="92" t="s">
        <v>36</v>
      </c>
      <c r="M208" s="92"/>
      <c r="N208" s="92"/>
      <c r="O208" s="92"/>
      <c r="P208" s="92"/>
      <c r="Q208" s="92"/>
      <c r="R208" s="92"/>
      <c r="S208" s="92"/>
      <c r="T208" s="93"/>
      <c r="U208" s="92">
        <v>0</v>
      </c>
      <c r="V208" s="94" t="str">
        <f t="shared" si="9"/>
        <v/>
      </c>
      <c r="W208" s="92">
        <f>IFERROR(VLOOKUP(B208,'[1]1402_07_ST_STG'!D:F,3,FALSE),"")</f>
        <v>0</v>
      </c>
      <c r="X208" s="92"/>
      <c r="Y208" s="92"/>
      <c r="Z208" s="92"/>
      <c r="AA208" s="92"/>
      <c r="AB208" s="92" t="str">
        <f t="shared" si="10"/>
        <v/>
      </c>
      <c r="AC208" s="95" t="str">
        <f>IFERROR(VLOOKUP(B208,'[1]1402_07_ST_STG'!AH:AS,12,FALSE),"")</f>
        <v/>
      </c>
      <c r="AD208" s="95"/>
      <c r="AE208" s="96" t="e">
        <v>#VALUE!</v>
      </c>
      <c r="AF208" s="97"/>
      <c r="AG208" s="98"/>
      <c r="AH208" s="99" t="s">
        <v>36</v>
      </c>
      <c r="AI208" s="100"/>
      <c r="AJ208" s="96" t="s">
        <v>36</v>
      </c>
      <c r="AK208" s="101" t="s">
        <v>36</v>
      </c>
      <c r="AL208" s="102"/>
      <c r="AM208" s="96" t="s">
        <v>36</v>
      </c>
      <c r="AN208" s="99" t="s">
        <v>36</v>
      </c>
      <c r="AO208" s="100" t="str">
        <f t="shared" si="11"/>
        <v/>
      </c>
      <c r="AP208" s="100"/>
      <c r="AQ208" s="103"/>
      <c r="AR208" s="104"/>
      <c r="AX208" s="10"/>
      <c r="AY208" s="6"/>
      <c r="AZ208" s="6"/>
      <c r="BA208" s="6"/>
    </row>
    <row r="209" spans="1:53">
      <c r="A209" s="86">
        <v>231</v>
      </c>
      <c r="B209" s="87">
        <v>401808763</v>
      </c>
      <c r="C209" s="88" t="s">
        <v>279</v>
      </c>
      <c r="D209" s="89" t="str">
        <f>IFERROR(VLOOKUP(B209,'[1]1402_07_ST_STG'!U:X,4,FALSE),"")</f>
        <v/>
      </c>
      <c r="E209" s="90" t="s">
        <v>244</v>
      </c>
      <c r="F209" s="91"/>
      <c r="G209" s="92"/>
      <c r="H209" s="92">
        <v>18</v>
      </c>
      <c r="I209" s="92" t="s">
        <v>260</v>
      </c>
      <c r="J209" s="92">
        <v>2</v>
      </c>
      <c r="K209" s="92">
        <v>9</v>
      </c>
      <c r="L209" s="92" t="s">
        <v>128</v>
      </c>
      <c r="M209" s="92"/>
      <c r="N209" s="92"/>
      <c r="O209" s="92">
        <v>7</v>
      </c>
      <c r="P209" s="92">
        <v>14</v>
      </c>
      <c r="Q209" s="92">
        <v>21</v>
      </c>
      <c r="R209" s="92" t="s">
        <v>76</v>
      </c>
      <c r="S209" s="92"/>
      <c r="T209" s="93"/>
      <c r="U209" s="92" t="s">
        <v>102</v>
      </c>
      <c r="V209" s="94">
        <f t="shared" si="9"/>
        <v>9.9</v>
      </c>
      <c r="W209" s="92">
        <f>IFERROR(VLOOKUP(B209,'[1]1402_07_ST_STG'!D:F,3,FALSE),"")</f>
        <v>0</v>
      </c>
      <c r="X209" s="92"/>
      <c r="Y209" s="92"/>
      <c r="Z209" s="92"/>
      <c r="AA209" s="92"/>
      <c r="AB209" s="92" t="str">
        <f t="shared" si="10"/>
        <v/>
      </c>
      <c r="AC209" s="95" t="str">
        <f>IFERROR(VLOOKUP(B209,'[1]1402_07_ST_STG'!AH:AS,12,FALSE),"")</f>
        <v>GG</v>
      </c>
      <c r="AD209" s="95"/>
      <c r="AE209" s="96">
        <v>1.5</v>
      </c>
      <c r="AF209" s="97"/>
      <c r="AG209" s="98">
        <v>9.9</v>
      </c>
      <c r="AH209" s="99" t="s">
        <v>56</v>
      </c>
      <c r="AI209" s="100">
        <v>2</v>
      </c>
      <c r="AJ209" s="96">
        <v>2</v>
      </c>
      <c r="AK209" s="101">
        <v>9.9</v>
      </c>
      <c r="AL209" s="102"/>
      <c r="AM209" s="96">
        <v>4.25</v>
      </c>
      <c r="AN209" s="99">
        <v>4.25</v>
      </c>
      <c r="AO209" s="100">
        <f t="shared" si="11"/>
        <v>15.175000000000001</v>
      </c>
      <c r="AP209" s="100"/>
      <c r="AQ209" s="103"/>
      <c r="AR209" s="104"/>
      <c r="AX209" s="10"/>
      <c r="AY209" s="6"/>
      <c r="AZ209" s="6"/>
      <c r="BA209" s="11"/>
    </row>
    <row r="210" spans="1:53">
      <c r="A210" s="86">
        <v>232</v>
      </c>
      <c r="B210" s="87">
        <v>401810313</v>
      </c>
      <c r="C210" s="128" t="s">
        <v>280</v>
      </c>
      <c r="D210" s="89" t="str">
        <f>IFERROR(VLOOKUP(B210,'[1]1402_07_ST_STG'!U:X,4,FALSE),"")</f>
        <v>-</v>
      </c>
      <c r="E210" s="90" t="s">
        <v>244</v>
      </c>
      <c r="F210" s="91">
        <v>4</v>
      </c>
      <c r="G210" s="92"/>
      <c r="H210" s="92">
        <v>18</v>
      </c>
      <c r="I210" s="92">
        <v>25</v>
      </c>
      <c r="J210" s="92">
        <v>2</v>
      </c>
      <c r="K210" s="92">
        <v>9</v>
      </c>
      <c r="L210" s="92" t="s">
        <v>36</v>
      </c>
      <c r="M210" s="92"/>
      <c r="N210" s="92"/>
      <c r="O210" s="92">
        <v>7</v>
      </c>
      <c r="P210" s="92"/>
      <c r="Q210" s="92">
        <v>21</v>
      </c>
      <c r="R210" s="92" t="s">
        <v>76</v>
      </c>
      <c r="S210" s="92"/>
      <c r="T210" s="93"/>
      <c r="U210" s="92">
        <v>0</v>
      </c>
      <c r="V210" s="94" t="str">
        <f t="shared" si="9"/>
        <v/>
      </c>
      <c r="W210" s="92">
        <f>IFERROR(VLOOKUP(B210,'[1]1402_07_ST_STG'!D:F,3,FALSE),"")</f>
        <v>10</v>
      </c>
      <c r="X210" s="92"/>
      <c r="Y210" s="92"/>
      <c r="Z210" s="92"/>
      <c r="AA210" s="92"/>
      <c r="AB210" s="92" t="str">
        <f t="shared" si="10"/>
        <v/>
      </c>
      <c r="AC210" s="95" t="str">
        <f>IFERROR(VLOOKUP(B210,'[1]1402_07_ST_STG'!AH:AS,12,FALSE),"")</f>
        <v/>
      </c>
      <c r="AD210" s="95"/>
      <c r="AE210" s="96">
        <v>1.6</v>
      </c>
      <c r="AF210" s="97"/>
      <c r="AG210" s="98">
        <v>10</v>
      </c>
      <c r="AH210" s="99" t="s">
        <v>36</v>
      </c>
      <c r="AI210" s="100">
        <v>2</v>
      </c>
      <c r="AJ210" s="96">
        <v>1</v>
      </c>
      <c r="AK210" s="101">
        <v>10</v>
      </c>
      <c r="AL210" s="102"/>
      <c r="AM210" s="96" t="s">
        <v>36</v>
      </c>
      <c r="AN210" s="99" t="s">
        <v>36</v>
      </c>
      <c r="AO210" s="100" t="str">
        <f t="shared" si="11"/>
        <v/>
      </c>
      <c r="AP210" s="100"/>
      <c r="AQ210" s="103"/>
      <c r="AR210" s="104"/>
      <c r="AX210" s="6"/>
      <c r="AY210" s="6"/>
      <c r="AZ210" s="6"/>
      <c r="BA210" s="6"/>
    </row>
    <row r="211" spans="1:53">
      <c r="A211" s="86">
        <v>233</v>
      </c>
      <c r="B211" s="87">
        <v>401806588</v>
      </c>
      <c r="C211" s="88" t="s">
        <v>281</v>
      </c>
      <c r="D211" s="89">
        <v>65</v>
      </c>
      <c r="E211" s="90" t="s">
        <v>244</v>
      </c>
      <c r="F211" s="91"/>
      <c r="G211" s="92"/>
      <c r="H211" s="92" t="s">
        <v>127</v>
      </c>
      <c r="I211" s="92" t="s">
        <v>199</v>
      </c>
      <c r="J211" s="92">
        <v>2</v>
      </c>
      <c r="K211" s="92">
        <v>9</v>
      </c>
      <c r="L211" s="92" t="s">
        <v>36</v>
      </c>
      <c r="M211" s="92"/>
      <c r="N211" s="92"/>
      <c r="O211" s="92">
        <v>7</v>
      </c>
      <c r="P211" s="92"/>
      <c r="Q211" s="92"/>
      <c r="R211" s="92" t="s">
        <v>282</v>
      </c>
      <c r="S211" s="92"/>
      <c r="T211" s="93"/>
      <c r="U211" s="92">
        <v>0</v>
      </c>
      <c r="V211" s="94">
        <f t="shared" si="9"/>
        <v>3</v>
      </c>
      <c r="W211" s="92">
        <f>IFERROR(VLOOKUP(B211,'[1]1402_07_ST_STG'!D:F,3,FALSE),"")</f>
        <v>0</v>
      </c>
      <c r="X211" s="92"/>
      <c r="Y211" s="92"/>
      <c r="Z211" s="92"/>
      <c r="AA211" s="92"/>
      <c r="AB211" s="92" t="str">
        <f t="shared" si="10"/>
        <v/>
      </c>
      <c r="AC211" s="95" t="str">
        <f>IFERROR(VLOOKUP(B211,'[1]1402_07_ST_STG'!AH:AS,12,FALSE),"")</f>
        <v/>
      </c>
      <c r="AD211" s="95"/>
      <c r="AE211" s="96">
        <v>1.6</v>
      </c>
      <c r="AF211" s="97"/>
      <c r="AG211" s="98">
        <v>3</v>
      </c>
      <c r="AH211" s="99" t="s">
        <v>36</v>
      </c>
      <c r="AI211" s="100">
        <v>1.5</v>
      </c>
      <c r="AJ211" s="96">
        <v>0.6</v>
      </c>
      <c r="AK211" s="101">
        <v>3</v>
      </c>
      <c r="AL211" s="102"/>
      <c r="AM211" s="96" t="s">
        <v>36</v>
      </c>
      <c r="AN211" s="99" t="s">
        <v>36</v>
      </c>
      <c r="AO211" s="100" t="str">
        <f t="shared" si="11"/>
        <v/>
      </c>
      <c r="AP211" s="100"/>
      <c r="AQ211" s="103"/>
      <c r="AR211" s="104"/>
      <c r="AX211" s="10"/>
      <c r="AY211" s="6"/>
      <c r="AZ211" s="6"/>
      <c r="BA211" s="11"/>
    </row>
    <row r="212" spans="1:53">
      <c r="A212" s="86">
        <v>234</v>
      </c>
      <c r="B212" s="87">
        <v>401806522</v>
      </c>
      <c r="C212" s="88" t="s">
        <v>283</v>
      </c>
      <c r="D212" s="89" t="str">
        <f>IFERROR(VLOOKUP(B212,'[1]1402_07_ST_STG'!U:X,4,FALSE),"")</f>
        <v/>
      </c>
      <c r="E212" s="90"/>
      <c r="F212" s="91"/>
      <c r="G212" s="92"/>
      <c r="H212" s="92">
        <v>18</v>
      </c>
      <c r="I212" s="92"/>
      <c r="J212" s="92">
        <v>2</v>
      </c>
      <c r="K212" s="92">
        <v>9</v>
      </c>
      <c r="L212" s="92" t="s">
        <v>128</v>
      </c>
      <c r="M212" s="92"/>
      <c r="N212" s="92"/>
      <c r="O212" s="92"/>
      <c r="P212" s="92" t="s">
        <v>70</v>
      </c>
      <c r="Q212" s="92">
        <v>21</v>
      </c>
      <c r="R212" s="92"/>
      <c r="S212" s="92"/>
      <c r="T212" s="93"/>
      <c r="U212" s="92">
        <v>30</v>
      </c>
      <c r="V212" s="94">
        <f t="shared" si="9"/>
        <v>9.9</v>
      </c>
      <c r="W212" s="92">
        <f>IFERROR(VLOOKUP(B212,'[1]1402_07_ST_STG'!D:F,3,FALSE),"")</f>
        <v>0</v>
      </c>
      <c r="X212" s="92"/>
      <c r="Y212" s="92"/>
      <c r="Z212" s="92"/>
      <c r="AA212" s="92"/>
      <c r="AB212" s="92" t="str">
        <f t="shared" si="10"/>
        <v/>
      </c>
      <c r="AC212" s="95" t="str">
        <f>IFERROR(VLOOKUP(B212,'[1]1402_07_ST_STG'!AH:AS,12,FALSE),"")</f>
        <v>GG</v>
      </c>
      <c r="AD212" s="95"/>
      <c r="AE212" s="96">
        <v>1</v>
      </c>
      <c r="AF212" s="97"/>
      <c r="AG212" s="98">
        <v>9.9</v>
      </c>
      <c r="AH212" s="99" t="s">
        <v>56</v>
      </c>
      <c r="AI212" s="100">
        <v>2</v>
      </c>
      <c r="AJ212" s="96">
        <v>0</v>
      </c>
      <c r="AK212" s="101">
        <v>9.9</v>
      </c>
      <c r="AL212" s="102"/>
      <c r="AM212" s="96">
        <v>5.75</v>
      </c>
      <c r="AN212" s="99">
        <v>9.25</v>
      </c>
      <c r="AO212" s="100">
        <f t="shared" si="11"/>
        <v>14.324999999999999</v>
      </c>
      <c r="AP212" s="100"/>
      <c r="AQ212" s="103"/>
      <c r="AR212" s="104"/>
      <c r="AX212" s="10"/>
      <c r="AY212" s="6"/>
      <c r="AZ212" s="6"/>
      <c r="BA212" s="6"/>
    </row>
    <row r="213" spans="1:53">
      <c r="A213" s="86">
        <v>235</v>
      </c>
      <c r="B213" s="87">
        <v>401811261</v>
      </c>
      <c r="C213" s="88" t="s">
        <v>284</v>
      </c>
      <c r="D213" s="89" t="str">
        <f>IFERROR(VLOOKUP(B213,'[1]1402_07_ST_STG'!U:X,4,FALSE),"")</f>
        <v>-</v>
      </c>
      <c r="E213" s="90" t="s">
        <v>197</v>
      </c>
      <c r="F213" s="91"/>
      <c r="G213" s="92"/>
      <c r="H213" s="92" t="s">
        <v>127</v>
      </c>
      <c r="I213" s="92" t="s">
        <v>199</v>
      </c>
      <c r="J213" s="92">
        <v>2</v>
      </c>
      <c r="K213" s="92">
        <v>9</v>
      </c>
      <c r="L213" s="92" t="s">
        <v>128</v>
      </c>
      <c r="M213" s="92"/>
      <c r="N213" s="92"/>
      <c r="O213" s="92"/>
      <c r="P213" s="92">
        <v>14</v>
      </c>
      <c r="Q213" s="92">
        <v>21</v>
      </c>
      <c r="R213" s="92"/>
      <c r="S213" s="92"/>
      <c r="T213" s="93"/>
      <c r="U213" s="92">
        <v>0</v>
      </c>
      <c r="V213" s="94" t="str">
        <f t="shared" si="9"/>
        <v/>
      </c>
      <c r="W213" s="92">
        <f>IFERROR(VLOOKUP(B213,'[1]1402_07_ST_STG'!D:F,3,FALSE),"")</f>
        <v>0</v>
      </c>
      <c r="X213" s="92"/>
      <c r="Y213" s="92"/>
      <c r="Z213" s="92"/>
      <c r="AA213" s="92"/>
      <c r="AB213" s="92" t="str">
        <f t="shared" si="10"/>
        <v/>
      </c>
      <c r="AC213" s="95" t="str">
        <f>IFERROR(VLOOKUP(B213,'[1]1402_07_ST_STG'!AH:AS,12,FALSE),"")</f>
        <v/>
      </c>
      <c r="AD213" s="95"/>
      <c r="AE213" s="96">
        <v>0.4</v>
      </c>
      <c r="AF213" s="97"/>
      <c r="AG213" s="98"/>
      <c r="AH213" s="99" t="s">
        <v>36</v>
      </c>
      <c r="AI213" s="100">
        <v>2</v>
      </c>
      <c r="AJ213" s="96" t="s">
        <v>36</v>
      </c>
      <c r="AK213" s="101" t="s">
        <v>36</v>
      </c>
      <c r="AL213" s="102"/>
      <c r="AM213" s="96" t="s">
        <v>36</v>
      </c>
      <c r="AN213" s="99" t="s">
        <v>36</v>
      </c>
      <c r="AO213" s="100" t="str">
        <f t="shared" si="11"/>
        <v/>
      </c>
      <c r="AP213" s="100"/>
      <c r="AQ213" s="103"/>
      <c r="AR213" s="104"/>
      <c r="AX213" s="10"/>
      <c r="AY213" s="6"/>
      <c r="AZ213" s="6"/>
      <c r="BA213" s="11"/>
    </row>
    <row r="214" spans="1:53">
      <c r="A214" s="86">
        <v>236</v>
      </c>
      <c r="B214" s="87">
        <v>401805535</v>
      </c>
      <c r="C214" s="88" t="s">
        <v>285</v>
      </c>
      <c r="D214" s="89" t="str">
        <f>IFERROR(VLOOKUP(B214,'[1]1402_07_ST_STG'!U:X,4,FALSE),"")</f>
        <v>-</v>
      </c>
      <c r="E214" s="90" t="s">
        <v>244</v>
      </c>
      <c r="F214" s="91">
        <v>4</v>
      </c>
      <c r="G214" s="92"/>
      <c r="H214" s="92">
        <v>18</v>
      </c>
      <c r="I214" s="92">
        <v>25</v>
      </c>
      <c r="J214" s="92">
        <v>2</v>
      </c>
      <c r="K214" s="92"/>
      <c r="L214" s="92" t="s">
        <v>128</v>
      </c>
      <c r="M214" s="92"/>
      <c r="N214" s="92"/>
      <c r="O214" s="92">
        <v>7</v>
      </c>
      <c r="P214" s="92">
        <v>14</v>
      </c>
      <c r="Q214" s="92">
        <v>21</v>
      </c>
      <c r="R214" s="92" t="s">
        <v>76</v>
      </c>
      <c r="S214" s="92"/>
      <c r="T214" s="93"/>
      <c r="U214" s="92">
        <v>0</v>
      </c>
      <c r="V214" s="94" t="str">
        <f t="shared" si="9"/>
        <v/>
      </c>
      <c r="W214" s="92">
        <f>IFERROR(VLOOKUP(B214,'[1]1402_07_ST_STG'!D:F,3,FALSE),"")</f>
        <v>10</v>
      </c>
      <c r="X214" s="92"/>
      <c r="Y214" s="92"/>
      <c r="Z214" s="92"/>
      <c r="AA214" s="92"/>
      <c r="AB214" s="92" t="str">
        <f t="shared" si="10"/>
        <v/>
      </c>
      <c r="AC214" s="95" t="str">
        <f>IFERROR(VLOOKUP(B214,'[1]1402_07_ST_STG'!AH:AS,12,FALSE),"")</f>
        <v/>
      </c>
      <c r="AD214" s="95"/>
      <c r="AE214" s="96">
        <v>1.8</v>
      </c>
      <c r="AF214" s="97"/>
      <c r="AG214" s="98">
        <v>10</v>
      </c>
      <c r="AH214" s="99" t="s">
        <v>36</v>
      </c>
      <c r="AI214" s="100">
        <v>1.5</v>
      </c>
      <c r="AJ214" s="96">
        <v>1</v>
      </c>
      <c r="AK214" s="101">
        <v>10</v>
      </c>
      <c r="AL214" s="102"/>
      <c r="AM214" s="96" t="s">
        <v>36</v>
      </c>
      <c r="AN214" s="99" t="s">
        <v>36</v>
      </c>
      <c r="AO214" s="100" t="str">
        <f t="shared" si="11"/>
        <v/>
      </c>
      <c r="AP214" s="100"/>
      <c r="AQ214" s="103"/>
      <c r="AR214" s="104"/>
      <c r="AX214" s="10"/>
      <c r="AY214" s="6"/>
      <c r="AZ214" s="6"/>
      <c r="BA214" s="11"/>
    </row>
    <row r="215" spans="1:53">
      <c r="A215" s="86">
        <v>239</v>
      </c>
      <c r="B215" s="87">
        <v>401806723</v>
      </c>
      <c r="C215" s="88" t="s">
        <v>79</v>
      </c>
      <c r="D215" s="89" t="str">
        <f>IFERROR(VLOOKUP(B215,'[1]1402_07_ST_STG'!U:X,4,FALSE),"")</f>
        <v/>
      </c>
      <c r="E215" s="90" t="s">
        <v>244</v>
      </c>
      <c r="F215" s="91">
        <v>4</v>
      </c>
      <c r="G215" s="92"/>
      <c r="H215" s="92">
        <v>18</v>
      </c>
      <c r="I215" s="92"/>
      <c r="J215" s="92"/>
      <c r="K215" s="92"/>
      <c r="L215" s="92" t="s">
        <v>36</v>
      </c>
      <c r="M215" s="92"/>
      <c r="N215" s="92"/>
      <c r="O215" s="92"/>
      <c r="P215" s="92"/>
      <c r="Q215" s="92"/>
      <c r="R215" s="92"/>
      <c r="S215" s="92"/>
      <c r="T215" s="93"/>
      <c r="U215" s="92">
        <v>0</v>
      </c>
      <c r="V215" s="94" t="str">
        <f t="shared" si="9"/>
        <v/>
      </c>
      <c r="W215" s="92">
        <f>IFERROR(VLOOKUP(B215,'[1]1402_07_ST_STG'!D:F,3,FALSE),"")</f>
        <v>0</v>
      </c>
      <c r="X215" s="92"/>
      <c r="Y215" s="92"/>
      <c r="Z215" s="92"/>
      <c r="AA215" s="92"/>
      <c r="AB215" s="92" t="str">
        <f t="shared" si="10"/>
        <v/>
      </c>
      <c r="AC215" s="95" t="str">
        <f>IFERROR(VLOOKUP(B215,'[1]1402_07_ST_STG'!AH:AS,12,FALSE),"")</f>
        <v/>
      </c>
      <c r="AD215" s="95"/>
      <c r="AE215" s="96">
        <v>0.4</v>
      </c>
      <c r="AF215" s="97"/>
      <c r="AG215" s="98"/>
      <c r="AH215" s="99" t="s">
        <v>36</v>
      </c>
      <c r="AI215" s="100"/>
      <c r="AJ215" s="96" t="s">
        <v>36</v>
      </c>
      <c r="AK215" s="101" t="s">
        <v>36</v>
      </c>
      <c r="AL215" s="102"/>
      <c r="AM215" s="96" t="s">
        <v>36</v>
      </c>
      <c r="AN215" s="99" t="s">
        <v>36</v>
      </c>
      <c r="AO215" s="100" t="str">
        <f t="shared" si="11"/>
        <v/>
      </c>
      <c r="AP215" s="100"/>
      <c r="AQ215" s="103"/>
      <c r="AR215" s="104"/>
      <c r="AX215" s="6"/>
      <c r="AY215" s="6"/>
      <c r="AZ215" s="6"/>
      <c r="BA215" s="6"/>
    </row>
    <row r="216" spans="1:53">
      <c r="A216" s="86"/>
      <c r="B216" s="87"/>
      <c r="C216" s="88"/>
      <c r="D216" s="89"/>
      <c r="E216" s="90"/>
      <c r="F216" s="91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3"/>
      <c r="U216" s="92"/>
      <c r="V216" s="94"/>
      <c r="W216" s="92"/>
      <c r="X216" s="92"/>
      <c r="Y216" s="92"/>
      <c r="Z216" s="92"/>
      <c r="AA216" s="92"/>
      <c r="AB216" s="92"/>
      <c r="AC216" s="125"/>
      <c r="AD216" s="95"/>
      <c r="AE216" s="96"/>
      <c r="AF216" s="97"/>
      <c r="AG216" s="98"/>
      <c r="AH216" s="99"/>
      <c r="AI216" s="100"/>
      <c r="AJ216" s="96"/>
      <c r="AK216" s="101"/>
      <c r="AL216" s="102"/>
      <c r="AM216" s="96"/>
      <c r="AN216" s="99" t="e">
        <v>#N/A</v>
      </c>
      <c r="AO216" s="100" t="str">
        <f t="shared" si="11"/>
        <v/>
      </c>
      <c r="AP216" s="100"/>
      <c r="AQ216" s="103"/>
      <c r="AR216" s="104"/>
      <c r="AX216" s="10"/>
      <c r="AY216" s="6"/>
      <c r="AZ216" s="6"/>
      <c r="BA216" s="11"/>
    </row>
    <row r="217" spans="1:53">
      <c r="A217" s="86"/>
      <c r="B217" s="87"/>
      <c r="C217" s="88"/>
      <c r="D217" s="89"/>
      <c r="E217" s="90"/>
      <c r="F217" s="91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3"/>
      <c r="U217" s="92"/>
      <c r="V217" s="94"/>
      <c r="W217" s="92"/>
      <c r="X217" s="92"/>
      <c r="Y217" s="92"/>
      <c r="Z217" s="92"/>
      <c r="AA217" s="92"/>
      <c r="AB217" s="92"/>
      <c r="AC217" s="95"/>
      <c r="AD217" s="95"/>
      <c r="AE217" s="96"/>
      <c r="AF217" s="97"/>
      <c r="AG217" s="98"/>
      <c r="AH217" s="99"/>
      <c r="AI217" s="100"/>
      <c r="AJ217" s="96"/>
      <c r="AK217" s="101"/>
      <c r="AL217" s="102"/>
      <c r="AM217" s="96"/>
      <c r="AN217" s="99" t="e">
        <v>#N/A</v>
      </c>
      <c r="AO217" s="100" t="str">
        <f t="shared" si="11"/>
        <v/>
      </c>
      <c r="AP217" s="100"/>
      <c r="AQ217" s="103"/>
      <c r="AR217" s="104"/>
      <c r="AX217" s="10"/>
      <c r="AY217" s="6"/>
      <c r="AZ217" s="6"/>
      <c r="BA217" s="11"/>
    </row>
    <row r="218" spans="1:53">
      <c r="A218" s="86"/>
      <c r="B218" s="87"/>
      <c r="C218" s="88"/>
      <c r="D218" s="89"/>
      <c r="E218" s="90"/>
      <c r="F218" s="91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3"/>
      <c r="U218" s="92"/>
      <c r="V218" s="94"/>
      <c r="W218" s="92"/>
      <c r="X218" s="92"/>
      <c r="Y218" s="92"/>
      <c r="Z218" s="92"/>
      <c r="AA218" s="92"/>
      <c r="AB218" s="92"/>
      <c r="AC218" s="95"/>
      <c r="AD218" s="95"/>
      <c r="AE218" s="96"/>
      <c r="AF218" s="97"/>
      <c r="AG218" s="98"/>
      <c r="AH218" s="99"/>
      <c r="AI218" s="100"/>
      <c r="AJ218" s="96"/>
      <c r="AK218" s="101"/>
      <c r="AL218" s="102"/>
      <c r="AM218" s="96"/>
      <c r="AN218" s="99" t="e">
        <v>#N/A</v>
      </c>
      <c r="AO218" s="100" t="str">
        <f t="shared" si="11"/>
        <v/>
      </c>
      <c r="AP218" s="100"/>
      <c r="AQ218" s="103"/>
      <c r="AR218" s="104"/>
      <c r="AX218" s="10"/>
      <c r="AY218" s="6"/>
      <c r="AZ218" s="6"/>
      <c r="BA218" s="11"/>
    </row>
    <row r="219" spans="1:53">
      <c r="A219" s="86"/>
      <c r="B219" s="87"/>
      <c r="C219" s="88"/>
      <c r="D219" s="89"/>
      <c r="E219" s="90"/>
      <c r="F219" s="91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3"/>
      <c r="U219" s="92"/>
      <c r="V219" s="94"/>
      <c r="W219" s="92"/>
      <c r="X219" s="92"/>
      <c r="Y219" s="92"/>
      <c r="Z219" s="92"/>
      <c r="AA219" s="92"/>
      <c r="AB219" s="92"/>
      <c r="AC219" s="95"/>
      <c r="AD219" s="95"/>
      <c r="AE219" s="96"/>
      <c r="AF219" s="97"/>
      <c r="AG219" s="98"/>
      <c r="AH219" s="99"/>
      <c r="AI219" s="100"/>
      <c r="AJ219" s="96"/>
      <c r="AK219" s="101"/>
      <c r="AL219" s="102"/>
      <c r="AM219" s="96"/>
      <c r="AN219" s="99" t="e">
        <v>#N/A</v>
      </c>
      <c r="AO219" s="100" t="str">
        <f t="shared" si="11"/>
        <v/>
      </c>
      <c r="AP219" s="100"/>
      <c r="AQ219" s="103"/>
      <c r="AR219" s="104"/>
      <c r="AX219" s="10"/>
      <c r="AY219" s="6"/>
      <c r="AZ219" s="6"/>
      <c r="BA219" s="11"/>
    </row>
    <row r="220" spans="1:53">
      <c r="A220" s="86"/>
      <c r="B220" s="87"/>
      <c r="C220" s="88"/>
      <c r="D220" s="89"/>
      <c r="E220" s="90"/>
      <c r="F220" s="91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3"/>
      <c r="U220" s="92"/>
      <c r="V220" s="94"/>
      <c r="W220" s="92"/>
      <c r="X220" s="92"/>
      <c r="Y220" s="92"/>
      <c r="Z220" s="92"/>
      <c r="AA220" s="92"/>
      <c r="AB220" s="92"/>
      <c r="AC220" s="95"/>
      <c r="AD220" s="95"/>
      <c r="AE220" s="96"/>
      <c r="AF220" s="97"/>
      <c r="AG220" s="98"/>
      <c r="AH220" s="99"/>
      <c r="AI220" s="100"/>
      <c r="AJ220" s="96"/>
      <c r="AK220" s="101"/>
      <c r="AL220" s="102"/>
      <c r="AM220" s="96"/>
      <c r="AN220" s="99" t="e">
        <v>#N/A</v>
      </c>
      <c r="AO220" s="100" t="str">
        <f t="shared" si="11"/>
        <v/>
      </c>
      <c r="AP220" s="100"/>
      <c r="AQ220" s="103"/>
      <c r="AR220" s="104"/>
      <c r="AX220" s="10"/>
      <c r="AY220" s="6"/>
      <c r="AZ220" s="6"/>
      <c r="BA220" s="11"/>
    </row>
    <row r="221" spans="1:53" ht="19.5" customHeight="1">
      <c r="A221" s="109"/>
      <c r="B221" s="110"/>
      <c r="C221" s="111"/>
      <c r="D221" s="112"/>
      <c r="E221" s="113"/>
      <c r="F221" s="114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6"/>
      <c r="U221" s="115"/>
      <c r="V221" s="117"/>
      <c r="W221" s="115"/>
      <c r="X221" s="115"/>
      <c r="Y221" s="115"/>
      <c r="Z221" s="115"/>
      <c r="AA221" s="115"/>
      <c r="AB221" s="115"/>
      <c r="AC221" s="130"/>
      <c r="AD221" s="118"/>
      <c r="AE221" s="119"/>
      <c r="AF221" s="120"/>
      <c r="AG221" s="121"/>
      <c r="AH221" s="119"/>
      <c r="AI221" s="122"/>
      <c r="AJ221" s="119"/>
      <c r="AK221" s="121"/>
      <c r="AL221" s="123"/>
      <c r="AM221" s="119"/>
      <c r="AN221" s="99" t="e">
        <v>#N/A</v>
      </c>
      <c r="AO221" s="100" t="str">
        <f t="shared" si="11"/>
        <v/>
      </c>
      <c r="AP221" s="122"/>
      <c r="AQ221" s="124"/>
      <c r="AR221" s="124"/>
      <c r="AX221" s="10"/>
      <c r="AY221" s="6"/>
      <c r="AZ221" s="6"/>
      <c r="BA221" s="11"/>
    </row>
    <row r="222" spans="1:53">
      <c r="A222" s="86"/>
      <c r="B222" s="87"/>
      <c r="C222" s="88"/>
      <c r="D222" s="89"/>
      <c r="E222" s="90"/>
      <c r="F222" s="91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3"/>
      <c r="U222" s="92"/>
      <c r="V222" s="94"/>
      <c r="W222" s="92"/>
      <c r="X222" s="92"/>
      <c r="Y222" s="92"/>
      <c r="Z222" s="92"/>
      <c r="AA222" s="92"/>
      <c r="AB222" s="92"/>
      <c r="AC222" s="95"/>
      <c r="AD222" s="95"/>
      <c r="AE222" s="96"/>
      <c r="AF222" s="97"/>
      <c r="AG222" s="98"/>
      <c r="AH222" s="99"/>
      <c r="AI222" s="100"/>
      <c r="AJ222" s="96"/>
      <c r="AK222" s="101"/>
      <c r="AL222" s="102"/>
      <c r="AM222" s="96"/>
      <c r="AN222" s="99" t="e">
        <v>#N/A</v>
      </c>
      <c r="AO222" s="100" t="str">
        <f t="shared" si="11"/>
        <v/>
      </c>
      <c r="AP222" s="100"/>
      <c r="AQ222" s="103"/>
      <c r="AR222" s="104"/>
      <c r="AX222" s="10"/>
      <c r="AY222" s="6"/>
      <c r="AZ222" s="6"/>
      <c r="BA222" s="11"/>
    </row>
    <row r="223" spans="1:53" ht="19.5" customHeight="1">
      <c r="A223" s="109"/>
      <c r="B223" s="110"/>
      <c r="C223" s="111"/>
      <c r="D223" s="112"/>
      <c r="E223" s="113"/>
      <c r="F223" s="114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6"/>
      <c r="U223" s="115"/>
      <c r="V223" s="117"/>
      <c r="W223" s="115"/>
      <c r="X223" s="115"/>
      <c r="Y223" s="115"/>
      <c r="Z223" s="115"/>
      <c r="AA223" s="115"/>
      <c r="AB223" s="115"/>
      <c r="AC223" s="118"/>
      <c r="AD223" s="118"/>
      <c r="AE223" s="119"/>
      <c r="AF223" s="120"/>
      <c r="AG223" s="121"/>
      <c r="AH223" s="119"/>
      <c r="AI223" s="122"/>
      <c r="AJ223" s="119"/>
      <c r="AK223" s="121"/>
      <c r="AL223" s="123"/>
      <c r="AM223" s="119"/>
      <c r="AN223" s="99" t="e">
        <v>#N/A</v>
      </c>
      <c r="AO223" s="100" t="str">
        <f t="shared" si="11"/>
        <v/>
      </c>
      <c r="AP223" s="122"/>
      <c r="AQ223" s="124"/>
      <c r="AR223" s="124"/>
    </row>
    <row r="224" spans="1:53">
      <c r="A224" s="86"/>
      <c r="B224" s="87"/>
      <c r="C224" s="128"/>
      <c r="D224" s="89"/>
      <c r="E224" s="90"/>
      <c r="F224" s="91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3"/>
      <c r="U224" s="92"/>
      <c r="V224" s="94"/>
      <c r="W224" s="92"/>
      <c r="X224" s="92"/>
      <c r="Y224" s="92"/>
      <c r="Z224" s="92"/>
      <c r="AA224" s="92"/>
      <c r="AB224" s="92"/>
      <c r="AC224" s="105"/>
      <c r="AD224" s="95"/>
      <c r="AE224" s="96"/>
      <c r="AF224" s="97"/>
      <c r="AG224" s="98"/>
      <c r="AH224" s="99"/>
      <c r="AI224" s="100"/>
      <c r="AJ224" s="96"/>
      <c r="AK224" s="101"/>
      <c r="AL224" s="102"/>
      <c r="AM224" s="96"/>
      <c r="AN224" s="99" t="e">
        <v>#N/A</v>
      </c>
      <c r="AO224" s="100" t="str">
        <f t="shared" si="11"/>
        <v/>
      </c>
      <c r="AP224" s="100"/>
      <c r="AQ224" s="103"/>
      <c r="AR224" s="104"/>
    </row>
    <row r="225" spans="1:44">
      <c r="A225" s="86"/>
      <c r="B225" s="87"/>
      <c r="C225" s="88"/>
      <c r="D225" s="89"/>
      <c r="E225" s="90"/>
      <c r="F225" s="91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3"/>
      <c r="U225" s="92"/>
      <c r="V225" s="94"/>
      <c r="W225" s="92"/>
      <c r="X225" s="92"/>
      <c r="Y225" s="92"/>
      <c r="Z225" s="92"/>
      <c r="AA225" s="92"/>
      <c r="AB225" s="92"/>
      <c r="AC225" s="95"/>
      <c r="AD225" s="95"/>
      <c r="AE225" s="96"/>
      <c r="AF225" s="97"/>
      <c r="AG225" s="98"/>
      <c r="AH225" s="99"/>
      <c r="AI225" s="100"/>
      <c r="AJ225" s="96"/>
      <c r="AK225" s="101"/>
      <c r="AL225" s="102"/>
      <c r="AM225" s="96"/>
      <c r="AN225" s="99" t="e">
        <v>#N/A</v>
      </c>
      <c r="AO225" s="100" t="str">
        <f t="shared" si="11"/>
        <v/>
      </c>
      <c r="AP225" s="100"/>
      <c r="AQ225" s="103"/>
      <c r="AR225" s="104"/>
    </row>
    <row r="226" spans="1:44" ht="22.5" customHeight="1">
      <c r="A226" s="86"/>
      <c r="B226" s="87"/>
      <c r="C226" s="88"/>
      <c r="D226" s="89"/>
      <c r="E226" s="90"/>
      <c r="F226" s="91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3"/>
      <c r="U226" s="92"/>
      <c r="V226" s="94"/>
      <c r="W226" s="92" t="str">
        <f>IFERROR(VLOOKUP(B226,'[1]1402_07_ST_STG'!D:F,3,FALSE),"")</f>
        <v/>
      </c>
      <c r="X226" s="92"/>
      <c r="Y226" s="92"/>
      <c r="Z226" s="92"/>
      <c r="AA226" s="92"/>
      <c r="AB226" s="92" t="str">
        <f>IF(AC226&lt;&gt;AH226,"ER","")</f>
        <v/>
      </c>
      <c r="AC226" s="95"/>
      <c r="AD226" s="95"/>
      <c r="AE226" s="96"/>
      <c r="AF226" s="97"/>
      <c r="AG226" s="98"/>
      <c r="AH226" s="99"/>
      <c r="AI226" s="100"/>
      <c r="AJ226" s="96"/>
      <c r="AK226" s="101" t="s">
        <v>36</v>
      </c>
      <c r="AL226" s="102"/>
      <c r="AM226" s="96"/>
      <c r="AN226" s="99" t="e">
        <v>#N/A</v>
      </c>
      <c r="AO226" s="100" t="str">
        <f t="shared" si="11"/>
        <v/>
      </c>
      <c r="AP226" s="100"/>
      <c r="AQ226" s="103"/>
      <c r="AR226" s="104"/>
    </row>
    <row r="227" spans="1:44">
      <c r="A227" s="86"/>
      <c r="B227" s="87"/>
      <c r="C227" s="88"/>
      <c r="D227" s="89"/>
      <c r="E227" s="90"/>
      <c r="F227" s="91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3"/>
      <c r="U227" s="92"/>
      <c r="V227" s="94"/>
      <c r="W227" s="92"/>
      <c r="X227" s="92"/>
      <c r="Y227" s="92"/>
      <c r="Z227" s="92"/>
      <c r="AA227" s="92"/>
      <c r="AB227" s="92"/>
      <c r="AC227" s="105"/>
      <c r="AD227" s="95"/>
      <c r="AE227" s="96"/>
      <c r="AF227" s="97"/>
      <c r="AG227" s="98"/>
      <c r="AH227" s="99"/>
      <c r="AI227" s="100"/>
      <c r="AJ227" s="96"/>
      <c r="AK227" s="101"/>
      <c r="AL227" s="102"/>
      <c r="AM227" s="96"/>
      <c r="AN227" s="99" t="e">
        <v>#N/A</v>
      </c>
      <c r="AO227" s="100" t="str">
        <f t="shared" si="11"/>
        <v/>
      </c>
      <c r="AP227" s="100"/>
      <c r="AQ227" s="103"/>
      <c r="AR227" s="104"/>
    </row>
    <row r="228" spans="1:44">
      <c r="A228" s="86"/>
      <c r="B228" s="87"/>
      <c r="C228" s="88"/>
      <c r="D228" s="89"/>
      <c r="E228" s="90"/>
      <c r="F228" s="91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3"/>
      <c r="U228" s="92"/>
      <c r="V228" s="94"/>
      <c r="W228" s="92"/>
      <c r="X228" s="92"/>
      <c r="Y228" s="92"/>
      <c r="Z228" s="92"/>
      <c r="AA228" s="92"/>
      <c r="AB228" s="92"/>
      <c r="AC228" s="95"/>
      <c r="AD228" s="95"/>
      <c r="AE228" s="96"/>
      <c r="AF228" s="97"/>
      <c r="AG228" s="98"/>
      <c r="AH228" s="99" t="s">
        <v>36</v>
      </c>
      <c r="AI228" s="100"/>
      <c r="AJ228" s="96" t="s">
        <v>36</v>
      </c>
      <c r="AK228" s="101" t="s">
        <v>36</v>
      </c>
      <c r="AL228" s="102"/>
      <c r="AM228" s="96" t="s">
        <v>36</v>
      </c>
      <c r="AN228" s="99" t="e">
        <v>#N/A</v>
      </c>
      <c r="AO228" s="100" t="str">
        <f t="shared" si="11"/>
        <v/>
      </c>
      <c r="AP228" s="100"/>
      <c r="AQ228" s="103"/>
      <c r="AR228" s="104"/>
    </row>
    <row r="229" spans="1:44">
      <c r="A229" s="86"/>
      <c r="B229" s="87"/>
      <c r="C229" s="88"/>
      <c r="D229" s="89"/>
      <c r="E229" s="90"/>
      <c r="F229" s="91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3"/>
      <c r="U229" s="92"/>
      <c r="V229" s="94"/>
      <c r="W229" s="92"/>
      <c r="X229" s="92"/>
      <c r="Y229" s="92"/>
      <c r="Z229" s="92"/>
      <c r="AA229" s="92"/>
      <c r="AB229" s="92"/>
      <c r="AC229" s="105"/>
      <c r="AD229" s="95"/>
      <c r="AE229" s="96"/>
      <c r="AF229" s="97"/>
      <c r="AG229" s="98"/>
      <c r="AH229" s="99"/>
      <c r="AI229" s="100"/>
      <c r="AJ229" s="96"/>
      <c r="AK229" s="101"/>
      <c r="AL229" s="102"/>
      <c r="AM229" s="96"/>
      <c r="AN229" s="99" t="e">
        <v>#N/A</v>
      </c>
      <c r="AO229" s="100" t="str">
        <f t="shared" si="11"/>
        <v/>
      </c>
      <c r="AP229" s="100"/>
      <c r="AQ229" s="103"/>
      <c r="AR229" s="104"/>
    </row>
    <row r="230" spans="1:44">
      <c r="A230" s="86"/>
      <c r="B230" s="87"/>
      <c r="C230" s="88"/>
      <c r="D230" s="89"/>
      <c r="E230" s="90"/>
      <c r="F230" s="91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3"/>
      <c r="U230" s="92"/>
      <c r="V230" s="94"/>
      <c r="W230" s="92"/>
      <c r="X230" s="92"/>
      <c r="Y230" s="92"/>
      <c r="Z230" s="92"/>
      <c r="AA230" s="92"/>
      <c r="AB230" s="92"/>
      <c r="AC230" s="95"/>
      <c r="AD230" s="95"/>
      <c r="AE230" s="96"/>
      <c r="AF230" s="97"/>
      <c r="AG230" s="98"/>
      <c r="AH230" s="99"/>
      <c r="AI230" s="100"/>
      <c r="AJ230" s="96"/>
      <c r="AK230" s="101"/>
      <c r="AL230" s="102"/>
      <c r="AM230" s="96"/>
      <c r="AN230" s="99" t="e">
        <v>#N/A</v>
      </c>
      <c r="AO230" s="100" t="str">
        <f t="shared" si="11"/>
        <v/>
      </c>
      <c r="AP230" s="100"/>
      <c r="AQ230" s="103"/>
      <c r="AR230" s="104"/>
    </row>
    <row r="231" spans="1:44">
      <c r="A231" s="86"/>
      <c r="B231" s="87"/>
      <c r="C231" s="88"/>
      <c r="D231" s="89"/>
      <c r="E231" s="90"/>
      <c r="F231" s="91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3"/>
      <c r="U231" s="92"/>
      <c r="V231" s="94"/>
      <c r="W231" s="92"/>
      <c r="X231" s="92"/>
      <c r="Y231" s="92"/>
      <c r="Z231" s="92"/>
      <c r="AA231" s="92"/>
      <c r="AB231" s="92"/>
      <c r="AC231" s="95"/>
      <c r="AD231" s="95"/>
      <c r="AE231" s="96"/>
      <c r="AF231" s="97"/>
      <c r="AG231" s="98"/>
      <c r="AH231" s="99"/>
      <c r="AI231" s="100"/>
      <c r="AJ231" s="96"/>
      <c r="AK231" s="101"/>
      <c r="AL231" s="102"/>
      <c r="AM231" s="96"/>
      <c r="AN231" s="99" t="e">
        <v>#N/A</v>
      </c>
      <c r="AO231" s="100" t="str">
        <f t="shared" si="11"/>
        <v/>
      </c>
      <c r="AP231" s="100"/>
      <c r="AQ231" s="103"/>
      <c r="AR231" s="104"/>
    </row>
    <row r="232" spans="1:44">
      <c r="A232" s="86"/>
      <c r="B232" s="87"/>
      <c r="C232" s="88"/>
      <c r="D232" s="89"/>
      <c r="E232" s="90"/>
      <c r="F232" s="91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3"/>
      <c r="U232" s="92"/>
      <c r="V232" s="94"/>
      <c r="W232" s="92"/>
      <c r="X232" s="92"/>
      <c r="Y232" s="92"/>
      <c r="Z232" s="92"/>
      <c r="AA232" s="92"/>
      <c r="AB232" s="92"/>
      <c r="AC232" s="95"/>
      <c r="AD232" s="95"/>
      <c r="AE232" s="96"/>
      <c r="AF232" s="97"/>
      <c r="AG232" s="98"/>
      <c r="AH232" s="99"/>
      <c r="AI232" s="100"/>
      <c r="AJ232" s="96"/>
      <c r="AK232" s="101"/>
      <c r="AL232" s="102"/>
      <c r="AM232" s="96"/>
      <c r="AN232" s="99" t="e">
        <v>#N/A</v>
      </c>
      <c r="AO232" s="100" t="str">
        <f t="shared" si="11"/>
        <v/>
      </c>
      <c r="AP232" s="100"/>
      <c r="AQ232" s="103"/>
      <c r="AR232" s="104"/>
    </row>
    <row r="233" spans="1:44">
      <c r="A233" s="86"/>
      <c r="B233" s="87"/>
      <c r="C233" s="88"/>
      <c r="D233" s="89"/>
      <c r="E233" s="90"/>
      <c r="F233" s="91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3"/>
      <c r="U233" s="92"/>
      <c r="V233" s="94"/>
      <c r="W233" s="92"/>
      <c r="X233" s="92"/>
      <c r="Y233" s="92"/>
      <c r="Z233" s="92"/>
      <c r="AA233" s="92"/>
      <c r="AB233" s="92"/>
      <c r="AC233" s="95"/>
      <c r="AD233" s="95"/>
      <c r="AE233" s="96"/>
      <c r="AF233" s="97"/>
      <c r="AG233" s="98"/>
      <c r="AH233" s="99"/>
      <c r="AI233" s="100"/>
      <c r="AJ233" s="96"/>
      <c r="AK233" s="101"/>
      <c r="AL233" s="102"/>
      <c r="AM233" s="96"/>
      <c r="AN233" s="99" t="e">
        <v>#N/A</v>
      </c>
      <c r="AO233" s="100" t="str">
        <f t="shared" si="11"/>
        <v/>
      </c>
      <c r="AP233" s="100"/>
      <c r="AQ233" s="103"/>
      <c r="AR233" s="104"/>
    </row>
    <row r="234" spans="1:44">
      <c r="A234" s="86"/>
      <c r="B234" s="87"/>
      <c r="C234" s="88"/>
      <c r="D234" s="89"/>
      <c r="E234" s="90"/>
      <c r="F234" s="91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3"/>
      <c r="U234" s="92"/>
      <c r="V234" s="94"/>
      <c r="W234" s="92"/>
      <c r="X234" s="92"/>
      <c r="Y234" s="92"/>
      <c r="Z234" s="92"/>
      <c r="AA234" s="92"/>
      <c r="AB234" s="92"/>
      <c r="AC234" s="95"/>
      <c r="AD234" s="95"/>
      <c r="AE234" s="96"/>
      <c r="AF234" s="97"/>
      <c r="AG234" s="98"/>
      <c r="AH234" s="99"/>
      <c r="AI234" s="100"/>
      <c r="AJ234" s="96"/>
      <c r="AK234" s="101"/>
      <c r="AL234" s="102"/>
      <c r="AM234" s="96"/>
      <c r="AN234" s="99" t="e">
        <v>#N/A</v>
      </c>
      <c r="AO234" s="100" t="str">
        <f t="shared" si="11"/>
        <v/>
      </c>
      <c r="AP234" s="100"/>
      <c r="AQ234" s="103"/>
      <c r="AR234" s="104"/>
    </row>
    <row r="235" spans="1:44">
      <c r="A235" s="86"/>
      <c r="B235" s="87"/>
      <c r="C235" s="88"/>
      <c r="D235" s="89"/>
      <c r="E235" s="90"/>
      <c r="F235" s="91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3"/>
      <c r="U235" s="92"/>
      <c r="V235" s="94"/>
      <c r="W235" s="92"/>
      <c r="X235" s="92"/>
      <c r="Y235" s="92"/>
      <c r="Z235" s="92"/>
      <c r="AA235" s="92"/>
      <c r="AB235" s="92"/>
      <c r="AC235" s="95"/>
      <c r="AD235" s="95"/>
      <c r="AE235" s="96"/>
      <c r="AF235" s="97"/>
      <c r="AG235" s="98"/>
      <c r="AH235" s="99"/>
      <c r="AI235" s="100"/>
      <c r="AJ235" s="96"/>
      <c r="AK235" s="101"/>
      <c r="AL235" s="102"/>
      <c r="AM235" s="96"/>
      <c r="AN235" s="99" t="e">
        <v>#N/A</v>
      </c>
      <c r="AO235" s="100" t="str">
        <f t="shared" si="11"/>
        <v/>
      </c>
      <c r="AP235" s="100"/>
      <c r="AQ235" s="103"/>
      <c r="AR235" s="104"/>
    </row>
    <row r="236" spans="1:44" ht="22.5" customHeight="1">
      <c r="A236" s="141"/>
      <c r="B236" s="142"/>
      <c r="C236" s="142"/>
      <c r="D236" s="143"/>
      <c r="E236" s="142"/>
      <c r="F236" s="142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5"/>
      <c r="Y236" s="145"/>
      <c r="Z236" s="144"/>
      <c r="AA236" s="144"/>
      <c r="AB236" s="144"/>
      <c r="AC236" s="144"/>
      <c r="AD236" s="144"/>
      <c r="AE236" s="144"/>
      <c r="AF236" s="144"/>
      <c r="AG236" s="146"/>
      <c r="AH236" s="141"/>
      <c r="AI236" s="141"/>
      <c r="AJ236" s="144"/>
      <c r="AK236" s="147"/>
      <c r="AL236" s="148"/>
      <c r="AM236" s="144"/>
      <c r="AN236" s="99" t="e">
        <v>#N/A</v>
      </c>
      <c r="AO236" s="100" t="str">
        <f t="shared" si="11"/>
        <v/>
      </c>
      <c r="AP236" s="141"/>
      <c r="AQ236" s="149"/>
      <c r="AR236" s="150"/>
    </row>
    <row r="237" spans="1:44" ht="22.5" customHeight="1">
      <c r="A237" s="86"/>
      <c r="B237" s="87"/>
      <c r="C237" s="88"/>
      <c r="D237" s="89"/>
      <c r="E237" s="90"/>
      <c r="F237" s="91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3"/>
      <c r="U237" s="92"/>
      <c r="V237" s="94"/>
      <c r="W237" s="92"/>
      <c r="X237" s="92"/>
      <c r="Y237" s="92"/>
      <c r="Z237" s="92"/>
      <c r="AA237" s="92"/>
      <c r="AB237" s="92"/>
      <c r="AC237" s="125"/>
      <c r="AD237" s="95"/>
      <c r="AE237" s="96"/>
      <c r="AF237" s="97"/>
      <c r="AG237" s="98"/>
      <c r="AH237" s="99"/>
      <c r="AI237" s="100"/>
      <c r="AJ237" s="96"/>
      <c r="AK237" s="101"/>
      <c r="AL237" s="102"/>
      <c r="AM237" s="96"/>
      <c r="AN237" s="99" t="e">
        <v>#N/A</v>
      </c>
      <c r="AO237" s="100" t="str">
        <f t="shared" si="11"/>
        <v/>
      </c>
      <c r="AP237" s="100"/>
      <c r="AQ237" s="103"/>
      <c r="AR237" s="104"/>
    </row>
    <row r="238" spans="1:44">
      <c r="A238" s="86"/>
      <c r="B238" s="87"/>
      <c r="C238" s="88"/>
      <c r="D238" s="89"/>
      <c r="E238" s="90"/>
      <c r="F238" s="91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3"/>
      <c r="U238" s="92"/>
      <c r="V238" s="94"/>
      <c r="W238" s="92"/>
      <c r="X238" s="92"/>
      <c r="Y238" s="92"/>
      <c r="Z238" s="92"/>
      <c r="AA238" s="92"/>
      <c r="AB238" s="92"/>
      <c r="AC238" s="95"/>
      <c r="AD238" s="95"/>
      <c r="AE238" s="96"/>
      <c r="AF238" s="97"/>
      <c r="AG238" s="98"/>
      <c r="AH238" s="99"/>
      <c r="AI238" s="100"/>
      <c r="AJ238" s="96"/>
      <c r="AK238" s="101"/>
      <c r="AL238" s="102"/>
      <c r="AM238" s="96"/>
      <c r="AN238" s="99" t="e">
        <v>#N/A</v>
      </c>
      <c r="AO238" s="100" t="str">
        <f t="shared" si="11"/>
        <v/>
      </c>
      <c r="AP238" s="100"/>
      <c r="AQ238" s="103"/>
      <c r="AR238" s="104"/>
    </row>
    <row r="239" spans="1:44" ht="22.5" customHeight="1">
      <c r="A239" s="141"/>
      <c r="B239" s="142"/>
      <c r="C239" s="142"/>
      <c r="D239" s="143"/>
      <c r="E239" s="142"/>
      <c r="F239" s="142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5"/>
      <c r="Y239" s="145"/>
      <c r="Z239" s="144"/>
      <c r="AA239" s="144"/>
      <c r="AB239" s="144"/>
      <c r="AC239" s="144"/>
      <c r="AD239" s="144"/>
      <c r="AE239" s="144"/>
      <c r="AF239" s="144"/>
      <c r="AG239" s="146"/>
      <c r="AH239" s="141"/>
      <c r="AI239" s="141"/>
      <c r="AJ239" s="144"/>
      <c r="AK239" s="147"/>
      <c r="AL239" s="148"/>
      <c r="AM239" s="144"/>
      <c r="AN239" s="99" t="e">
        <v>#N/A</v>
      </c>
      <c r="AO239" s="100" t="str">
        <f t="shared" si="11"/>
        <v/>
      </c>
      <c r="AP239" s="141"/>
      <c r="AQ239" s="149"/>
      <c r="AR239" s="150"/>
    </row>
    <row r="240" spans="1:44" ht="22.5" customHeight="1">
      <c r="A240" s="141"/>
      <c r="B240" s="142"/>
      <c r="C240" s="142"/>
      <c r="D240" s="143"/>
      <c r="E240" s="142"/>
      <c r="F240" s="142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5"/>
      <c r="Y240" s="145"/>
      <c r="Z240" s="144"/>
      <c r="AA240" s="144"/>
      <c r="AB240" s="144"/>
      <c r="AC240" s="144"/>
      <c r="AD240" s="144"/>
      <c r="AE240" s="144"/>
      <c r="AF240" s="144"/>
      <c r="AG240" s="146"/>
      <c r="AH240" s="141"/>
      <c r="AI240" s="141"/>
      <c r="AJ240" s="144"/>
      <c r="AK240" s="147"/>
      <c r="AL240" s="148"/>
      <c r="AM240" s="144"/>
      <c r="AN240" s="99" t="e">
        <v>#N/A</v>
      </c>
      <c r="AO240" s="141"/>
      <c r="AP240" s="141"/>
      <c r="AQ240" s="149"/>
      <c r="AR240" s="150"/>
    </row>
    <row r="241" spans="1:44" ht="22.5" customHeight="1">
      <c r="A241" s="141"/>
      <c r="B241" s="142"/>
      <c r="C241" s="142"/>
      <c r="D241" s="143"/>
      <c r="E241" s="142"/>
      <c r="F241" s="142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5"/>
      <c r="Y241" s="145"/>
      <c r="Z241" s="144"/>
      <c r="AA241" s="144"/>
      <c r="AB241" s="144"/>
      <c r="AC241" s="144"/>
      <c r="AD241" s="144"/>
      <c r="AE241" s="144"/>
      <c r="AF241" s="144"/>
      <c r="AG241" s="146"/>
      <c r="AH241" s="141"/>
      <c r="AI241" s="141"/>
      <c r="AJ241" s="144"/>
      <c r="AK241" s="147"/>
      <c r="AL241" s="148"/>
      <c r="AM241" s="144"/>
      <c r="AN241" s="99" t="e">
        <v>#N/A</v>
      </c>
      <c r="AO241" s="141"/>
      <c r="AP241" s="141"/>
      <c r="AQ241" s="149"/>
      <c r="AR241" s="150"/>
    </row>
    <row r="242" spans="1:44">
      <c r="A242" s="86"/>
      <c r="B242" s="87"/>
      <c r="C242" s="88"/>
      <c r="D242" s="89" t="str">
        <f>IFERROR(VLOOKUP(B242,'[1]1402_07_ST_STG'!U:X,4,FALSE),"")</f>
        <v/>
      </c>
      <c r="E242" s="90"/>
      <c r="F242" s="129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7"/>
      <c r="S242" s="92"/>
      <c r="T242" s="93"/>
      <c r="U242" s="92"/>
      <c r="V242" s="94" t="e">
        <f>IF(AG242-W242=0,"",AG242-W242)</f>
        <v>#VALUE!</v>
      </c>
      <c r="W242" s="92" t="str">
        <f>IFERROR(VLOOKUP(B242,'[1]1402_07_ST_STG'!D:F,3,FALSE),"")</f>
        <v/>
      </c>
      <c r="X242" s="92"/>
      <c r="Y242" s="92"/>
      <c r="Z242" s="92"/>
      <c r="AA242" s="92"/>
      <c r="AB242" s="92" t="str">
        <f>IF(AC242&lt;&gt;AH242,"ER","")</f>
        <v/>
      </c>
      <c r="AC242" s="95" t="str">
        <f>IFERROR(VLOOKUP(B242,'[1]1402_07_ST_STG'!AH:AS,12,FALSE),"")</f>
        <v/>
      </c>
      <c r="AD242" s="95"/>
      <c r="AE242" s="96">
        <v>0</v>
      </c>
      <c r="AF242" s="97"/>
      <c r="AG242" s="98"/>
      <c r="AH242" s="99"/>
      <c r="AI242" s="100"/>
      <c r="AJ242" s="96" t="s">
        <v>36</v>
      </c>
      <c r="AK242" s="101" t="s">
        <v>36</v>
      </c>
      <c r="AL242" s="102"/>
      <c r="AM242" s="96">
        <v>21</v>
      </c>
      <c r="AN242" s="99" t="e">
        <v>#N/A</v>
      </c>
      <c r="AO242" s="100" t="e">
        <f>(AN242*4/20)+(AM242*2/20)+AI242+AK242+AJ242</f>
        <v>#N/A</v>
      </c>
      <c r="AP242" s="100"/>
      <c r="AQ242" s="103"/>
      <c r="AR242" s="104"/>
    </row>
    <row r="243" spans="1:44">
      <c r="A243" s="86"/>
      <c r="B243" s="87"/>
      <c r="C243" s="88"/>
      <c r="D243" s="89" t="str">
        <f>IFERROR(VLOOKUP(B243,'[1]1402_07_ST_STG'!U:X,4,FALSE),"")</f>
        <v/>
      </c>
      <c r="E243" s="90"/>
      <c r="F243" s="129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7"/>
      <c r="S243" s="92"/>
      <c r="T243" s="93"/>
      <c r="U243" s="92"/>
      <c r="V243" s="94" t="e">
        <f>IF(AG243-W243=0,"",AG243-W243)</f>
        <v>#VALUE!</v>
      </c>
      <c r="W243" s="92" t="str">
        <f>IFERROR(VLOOKUP(B243,'[1]1402_07_ST_STG'!D:F,3,FALSE),"")</f>
        <v/>
      </c>
      <c r="X243" s="92"/>
      <c r="Y243" s="92"/>
      <c r="Z243" s="92"/>
      <c r="AA243" s="90"/>
      <c r="AB243" s="92" t="str">
        <f>IF(AC243&lt;&gt;AH243,"ER","")</f>
        <v/>
      </c>
      <c r="AC243" s="95" t="str">
        <f>IFERROR(VLOOKUP(B243,'[1]1402_07_ST_STG'!AH:AS,12,FALSE),"")</f>
        <v/>
      </c>
      <c r="AD243" s="95"/>
      <c r="AE243" s="96">
        <v>0</v>
      </c>
      <c r="AF243" s="97"/>
      <c r="AG243" s="98"/>
      <c r="AH243" s="99"/>
      <c r="AI243" s="100"/>
      <c r="AJ243" s="96" t="s">
        <v>36</v>
      </c>
      <c r="AK243" s="101" t="s">
        <v>36</v>
      </c>
      <c r="AL243" s="102"/>
      <c r="AM243" s="96">
        <v>0</v>
      </c>
      <c r="AN243" s="99" t="e">
        <v>#N/A</v>
      </c>
      <c r="AO243" s="100"/>
      <c r="AP243" s="100"/>
      <c r="AQ243" s="103"/>
      <c r="AR243" s="104"/>
    </row>
    <row r="244" spans="1:44">
      <c r="U244" s="115"/>
      <c r="W244" s="92" t="str">
        <f>IFERROR(VLOOKUP(B244,'[1]1402_07_ST_STG'!D:F,,FALSE),"")</f>
        <v/>
      </c>
      <c r="AJ244" s="96" t="s">
        <v>36</v>
      </c>
      <c r="AM244" s="96">
        <v>0</v>
      </c>
      <c r="AN244" s="99" t="e">
        <v>#N/A</v>
      </c>
    </row>
    <row r="245" spans="1:44">
      <c r="U245" s="115"/>
      <c r="W245" s="92" t="str">
        <f>IFERROR(VLOOKUP(B245,'[1]1402_07_ST_STG'!D:F,,FALSE),"")</f>
        <v/>
      </c>
      <c r="AJ245" s="96" t="s">
        <v>36</v>
      </c>
      <c r="AM245" s="96">
        <v>0</v>
      </c>
      <c r="AN245" s="99" t="e">
        <v>#N/A</v>
      </c>
    </row>
    <row r="246" spans="1:44">
      <c r="AJ246" s="96" t="s">
        <v>36</v>
      </c>
      <c r="AM246" s="96">
        <v>0</v>
      </c>
      <c r="AN246" s="99" t="e">
        <v>#N/A</v>
      </c>
    </row>
    <row r="247" spans="1:44">
      <c r="AJ247" s="96" t="s">
        <v>36</v>
      </c>
      <c r="AM247" s="96">
        <v>0</v>
      </c>
      <c r="AN247" s="99" t="e">
        <v>#N/A</v>
      </c>
    </row>
    <row r="248" spans="1:44">
      <c r="AJ248" s="96" t="s">
        <v>36</v>
      </c>
      <c r="AM248" s="96">
        <v>0</v>
      </c>
      <c r="AN248" s="99" t="e">
        <v>#N/A</v>
      </c>
    </row>
    <row r="249" spans="1:44">
      <c r="AM249" s="96">
        <v>0</v>
      </c>
      <c r="AN249" s="99" t="e">
        <v>#N/A</v>
      </c>
    </row>
    <row r="250" spans="1:44">
      <c r="AM250" s="96">
        <v>0</v>
      </c>
      <c r="AN250" s="99" t="e">
        <v>#N/A</v>
      </c>
    </row>
  </sheetData>
  <sheetProtection algorithmName="SHA-512" hashValue="dZNyztSNpoF4+QwrtHbwvvLG2pfPbJHc1dWVk2rZHP5YMGo7Q82LIQ/h1Uv6N+QG1A6JZVOZp3SS4sOJ9ykG5A==" saltValue="zgHmZQ7kNTDhmJ0j00d9Zw==" spinCount="100000" sheet="1" objects="1" scenarios="1"/>
  <dataConsolidate/>
  <mergeCells count="13">
    <mergeCell ref="AU24:AV25"/>
    <mergeCell ref="AU10:AV11"/>
    <mergeCell ref="AU15:AV16"/>
    <mergeCell ref="AS17:AS18"/>
    <mergeCell ref="AT17:AT18"/>
    <mergeCell ref="AU17:AV18"/>
    <mergeCell ref="AU19:AV21"/>
    <mergeCell ref="AT2:AV2"/>
    <mergeCell ref="AU3:AV4"/>
    <mergeCell ref="AS5:AS6"/>
    <mergeCell ref="AT5:AT6"/>
    <mergeCell ref="AU5:AV6"/>
    <mergeCell ref="AU7:AV9"/>
  </mergeCells>
  <conditionalFormatting sqref="AN2:AP2 AL2 AR241:AR243 A242:C243 K2:N2 B127:C127 AR127 F239:N239 G240:N243 E127 E241:F243 B241:C241 B129:C172 E129:E172 AL6:AR8 O2:Q3 R3 S2:W3 AK2:AK3 AL3:AP3 AF2:AI3 AC2:AD3 A2:C3 G3:N3 AJ3 E2:F3 X3:AB3 D3 AE3 A5:AR5 A4:AP4 F37 G36:AP37 A36:E37 AR222 A222:AP222 E237:N238 AR224:AR238 B237:C238 W237:W245 AK237:AP243 AJ237:AJ248 O237:V243 X237:AI243 D237:D243 A224:AP236 A237:A241 AR129:AR172 D73:D172 D53 A73:A172 A53 F53:AP53 A38:AP52 A54:AP59 AR3:AR4 AR9:AR59 AR174:AR192 AR194:AR220 AR61:AR125 A61:AP72 E73:AP75 E76:G76 O77:O132 Q76:AP76 AL9:AP35 A6:AK35 E77:N105 F106:N132 E106:E125 F133:O172 P77:AP172 A173:AP192 A194:AP220 B73:C125 AM244:AN250 AN60:AO60 AN193:AO193 AN221:AO221 AN223:AO223">
    <cfRule type="expression" dxfId="216" priority="200">
      <formula>MOD(ROW(),2)=0</formula>
    </cfRule>
    <cfRule type="expression" dxfId="215" priority="201">
      <formula>MOD(COLUMN(),2)=0</formula>
    </cfRule>
  </conditionalFormatting>
  <conditionalFormatting sqref="AJ2 AL2:AN2">
    <cfRule type="expression" dxfId="214" priority="198">
      <formula>MOD(ROW(),2)=0</formula>
    </cfRule>
    <cfRule type="expression" dxfId="213" priority="199">
      <formula>MOD(COLUMN(),2)=0</formula>
    </cfRule>
  </conditionalFormatting>
  <conditionalFormatting sqref="AJ2">
    <cfRule type="expression" dxfId="212" priority="196">
      <formula>MOD(ROW(),2)=0</formula>
    </cfRule>
    <cfRule type="expression" dxfId="211" priority="197">
      <formula>MOD(COLUMN(),2)=0</formula>
    </cfRule>
  </conditionalFormatting>
  <conditionalFormatting sqref="AL51">
    <cfRule type="expression" dxfId="210" priority="194">
      <formula>MOD(ROW(),2)=0</formula>
    </cfRule>
    <cfRule type="expression" dxfId="209" priority="195">
      <formula>MOD(COLUMN(),2)=0</formula>
    </cfRule>
  </conditionalFormatting>
  <conditionalFormatting sqref="AJ2">
    <cfRule type="expression" dxfId="208" priority="192">
      <formula>MOD(ROW(),2)=0</formula>
    </cfRule>
    <cfRule type="expression" dxfId="207" priority="193">
      <formula>MOD(COLUMN(),2)=0</formula>
    </cfRule>
  </conditionalFormatting>
  <conditionalFormatting sqref="J51 G51">
    <cfRule type="expression" dxfId="206" priority="190">
      <formula>MOD(ROW(),2)=0</formula>
    </cfRule>
    <cfRule type="expression" dxfId="205" priority="191">
      <formula>MOD(COLUMN(),2)=0</formula>
    </cfRule>
  </conditionalFormatting>
  <conditionalFormatting sqref="J51 H51">
    <cfRule type="expression" dxfId="204" priority="188">
      <formula>MOD(ROW(),2)=0</formula>
    </cfRule>
    <cfRule type="expression" dxfId="203" priority="189">
      <formula>MOD(COLUMN(),2)=0</formula>
    </cfRule>
  </conditionalFormatting>
  <conditionalFormatting sqref="J51:K51 G51 R51">
    <cfRule type="expression" dxfId="202" priority="186">
      <formula>MOD(ROW(),2)=0</formula>
    </cfRule>
    <cfRule type="expression" dxfId="201" priority="187">
      <formula>MOD(COLUMN(),2)=0</formula>
    </cfRule>
  </conditionalFormatting>
  <conditionalFormatting sqref="AH51">
    <cfRule type="expression" dxfId="200" priority="184">
      <formula>MOD(ROW(),2)=0</formula>
    </cfRule>
    <cfRule type="expression" dxfId="199" priority="185">
      <formula>MOD(COLUMN(),2)=0</formula>
    </cfRule>
  </conditionalFormatting>
  <conditionalFormatting sqref="H51 J51:K51">
    <cfRule type="expression" dxfId="198" priority="182">
      <formula>MOD(ROW(),2)=0</formula>
    </cfRule>
    <cfRule type="expression" dxfId="197" priority="183">
      <formula>MOD(COLUMN(),2)=0</formula>
    </cfRule>
  </conditionalFormatting>
  <conditionalFormatting sqref="AF51">
    <cfRule type="expression" dxfId="196" priority="180">
      <formula>MOD(ROW(),2)=0</formula>
    </cfRule>
    <cfRule type="expression" dxfId="195" priority="181">
      <formula>MOD(COLUMN(),2)=0</formula>
    </cfRule>
  </conditionalFormatting>
  <conditionalFormatting sqref="AG51">
    <cfRule type="expression" dxfId="194" priority="178">
      <formula>MOD(ROW(),2)=0</formula>
    </cfRule>
    <cfRule type="expression" dxfId="193" priority="179">
      <formula>MOD(COLUMN(),2)=0</formula>
    </cfRule>
  </conditionalFormatting>
  <conditionalFormatting sqref="AG51">
    <cfRule type="expression" dxfId="192" priority="176">
      <formula>MOD(ROW(),2)=0</formula>
    </cfRule>
    <cfRule type="expression" dxfId="191" priority="177">
      <formula>MOD(COLUMN(),2)=0</formula>
    </cfRule>
  </conditionalFormatting>
  <conditionalFormatting sqref="AG51">
    <cfRule type="expression" dxfId="190" priority="174">
      <formula>MOD(ROW(),2)=0</formula>
    </cfRule>
    <cfRule type="expression" dxfId="189" priority="175">
      <formula>MOD(COLUMN(),2)=0</formula>
    </cfRule>
  </conditionalFormatting>
  <conditionalFormatting sqref="J51">
    <cfRule type="expression" dxfId="188" priority="172">
      <formula>MOD(ROW(),2)=0</formula>
    </cfRule>
    <cfRule type="expression" dxfId="187" priority="173">
      <formula>MOD(COLUMN(),2)=0</formula>
    </cfRule>
  </conditionalFormatting>
  <conditionalFormatting sqref="K51">
    <cfRule type="expression" dxfId="186" priority="170">
      <formula>MOD(ROW(),2)=0</formula>
    </cfRule>
    <cfRule type="expression" dxfId="185" priority="171">
      <formula>MOD(COLUMN(),2)=0</formula>
    </cfRule>
  </conditionalFormatting>
  <conditionalFormatting sqref="K51">
    <cfRule type="expression" dxfId="184" priority="168">
      <formula>MOD(ROW(),2)=0</formula>
    </cfRule>
    <cfRule type="expression" dxfId="183" priority="169">
      <formula>MOD(COLUMN(),2)=0</formula>
    </cfRule>
  </conditionalFormatting>
  <conditionalFormatting sqref="L51">
    <cfRule type="expression" dxfId="182" priority="166">
      <formula>MOD(ROW(),2)=0</formula>
    </cfRule>
    <cfRule type="expression" dxfId="181" priority="167">
      <formula>MOD(COLUMN(),2)=0</formula>
    </cfRule>
  </conditionalFormatting>
  <conditionalFormatting sqref="L51">
    <cfRule type="expression" dxfId="180" priority="164">
      <formula>MOD(ROW(),2)=0</formula>
    </cfRule>
    <cfRule type="expression" dxfId="179" priority="165">
      <formula>MOD(COLUMN(),2)=0</formula>
    </cfRule>
  </conditionalFormatting>
  <conditionalFormatting sqref="L51">
    <cfRule type="expression" dxfId="178" priority="162">
      <formula>MOD(ROW(),2)=0</formula>
    </cfRule>
    <cfRule type="expression" dxfId="177" priority="163">
      <formula>MOD(COLUMN(),2)=0</formula>
    </cfRule>
  </conditionalFormatting>
  <conditionalFormatting sqref="L51">
    <cfRule type="expression" dxfId="176" priority="160">
      <formula>MOD(ROW(),2)=0</formula>
    </cfRule>
    <cfRule type="expression" dxfId="175" priority="161">
      <formula>MOD(COLUMN(),2)=0</formula>
    </cfRule>
  </conditionalFormatting>
  <conditionalFormatting sqref="I51">
    <cfRule type="expression" dxfId="174" priority="158">
      <formula>MOD(ROW(),2)=0</formula>
    </cfRule>
    <cfRule type="expression" dxfId="173" priority="159">
      <formula>MOD(COLUMN(),2)=0</formula>
    </cfRule>
  </conditionalFormatting>
  <conditionalFormatting sqref="I51">
    <cfRule type="expression" dxfId="172" priority="156">
      <formula>MOD(ROW(),2)=0</formula>
    </cfRule>
    <cfRule type="expression" dxfId="171" priority="157">
      <formula>MOD(COLUMN(),2)=0</formula>
    </cfRule>
  </conditionalFormatting>
  <conditionalFormatting sqref="M51:N51 P51">
    <cfRule type="expression" dxfId="170" priority="154">
      <formula>MOD(ROW(),2)=0</formula>
    </cfRule>
    <cfRule type="expression" dxfId="169" priority="155">
      <formula>MOD(COLUMN(),2)=0</formula>
    </cfRule>
  </conditionalFormatting>
  <conditionalFormatting sqref="M51:N51 P51">
    <cfRule type="expression" dxfId="168" priority="152">
      <formula>MOD(ROW(),2)=0</formula>
    </cfRule>
    <cfRule type="expression" dxfId="167" priority="153">
      <formula>MOD(COLUMN(),2)=0</formula>
    </cfRule>
  </conditionalFormatting>
  <conditionalFormatting sqref="M51:N51 P51">
    <cfRule type="expression" dxfId="166" priority="150">
      <formula>MOD(ROW(),2)=0</formula>
    </cfRule>
    <cfRule type="expression" dxfId="165" priority="151">
      <formula>MOD(COLUMN(),2)=0</formula>
    </cfRule>
  </conditionalFormatting>
  <conditionalFormatting sqref="M51:N51 P51">
    <cfRule type="expression" dxfId="164" priority="148">
      <formula>MOD(ROW(),2)=0</formula>
    </cfRule>
    <cfRule type="expression" dxfId="163" priority="149">
      <formula>MOD(COLUMN(),2)=0</formula>
    </cfRule>
  </conditionalFormatting>
  <conditionalFormatting sqref="U51:W51">
    <cfRule type="expression" dxfId="162" priority="146">
      <formula>MOD(ROW(),2)=0</formula>
    </cfRule>
    <cfRule type="expression" dxfId="161" priority="147">
      <formula>MOD(COLUMN(),2)=0</formula>
    </cfRule>
  </conditionalFormatting>
  <conditionalFormatting sqref="U51:W51">
    <cfRule type="expression" dxfId="160" priority="144">
      <formula>MOD(ROW(),2)=0</formula>
    </cfRule>
    <cfRule type="expression" dxfId="159" priority="145">
      <formula>MOD(COLUMN(),2)=0</formula>
    </cfRule>
  </conditionalFormatting>
  <conditionalFormatting sqref="U51:W51">
    <cfRule type="expression" dxfId="158" priority="142">
      <formula>MOD(ROW(),2)=0</formula>
    </cfRule>
    <cfRule type="expression" dxfId="157" priority="143">
      <formula>MOD(COLUMN(),2)=0</formula>
    </cfRule>
  </conditionalFormatting>
  <conditionalFormatting sqref="U51:W51">
    <cfRule type="expression" dxfId="156" priority="140">
      <formula>MOD(ROW(),2)=0</formula>
    </cfRule>
    <cfRule type="expression" dxfId="155" priority="141">
      <formula>MOD(COLUMN(),2)=0</formula>
    </cfRule>
  </conditionalFormatting>
  <conditionalFormatting sqref="AD51">
    <cfRule type="expression" dxfId="154" priority="138">
      <formula>MOD(ROW(),2)=0</formula>
    </cfRule>
    <cfRule type="expression" dxfId="153" priority="139">
      <formula>MOD(COLUMN(),2)=0</formula>
    </cfRule>
  </conditionalFormatting>
  <conditionalFormatting sqref="AD51">
    <cfRule type="expression" dxfId="152" priority="136">
      <formula>MOD(ROW(),2)=0</formula>
    </cfRule>
    <cfRule type="expression" dxfId="151" priority="137">
      <formula>MOD(COLUMN(),2)=0</formula>
    </cfRule>
  </conditionalFormatting>
  <conditionalFormatting sqref="AD51">
    <cfRule type="expression" dxfId="150" priority="134">
      <formula>MOD(ROW(),2)=0</formula>
    </cfRule>
    <cfRule type="expression" dxfId="149" priority="135">
      <formula>MOD(COLUMN(),2)=0</formula>
    </cfRule>
  </conditionalFormatting>
  <conditionalFormatting sqref="AD51">
    <cfRule type="expression" dxfId="148" priority="132">
      <formula>MOD(ROW(),2)=0</formula>
    </cfRule>
    <cfRule type="expression" dxfId="147" priority="133">
      <formula>MOD(COLUMN(),2)=0</formula>
    </cfRule>
  </conditionalFormatting>
  <conditionalFormatting sqref="AJ51">
    <cfRule type="expression" dxfId="146" priority="130">
      <formula>MOD(ROW(),2)=0</formula>
    </cfRule>
    <cfRule type="expression" dxfId="145" priority="131">
      <formula>MOD(COLUMN(),2)=0</formula>
    </cfRule>
  </conditionalFormatting>
  <conditionalFormatting sqref="AJ51">
    <cfRule type="expression" dxfId="144" priority="128">
      <formula>MOD(ROW(),2)=0</formula>
    </cfRule>
    <cfRule type="expression" dxfId="143" priority="129">
      <formula>MOD(COLUMN(),2)=0</formula>
    </cfRule>
  </conditionalFormatting>
  <conditionalFormatting sqref="AJ51">
    <cfRule type="expression" dxfId="142" priority="126">
      <formula>MOD(ROW(),2)=0</formula>
    </cfRule>
    <cfRule type="expression" dxfId="141" priority="127">
      <formula>MOD(COLUMN(),2)=0</formula>
    </cfRule>
  </conditionalFormatting>
  <conditionalFormatting sqref="AS16">
    <cfRule type="expression" dxfId="140" priority="124">
      <formula>MOD(ROW(),2)=0</formula>
    </cfRule>
    <cfRule type="expression" dxfId="139" priority="125">
      <formula>MOD(COLUMN(),2)=0</formula>
    </cfRule>
  </conditionalFormatting>
  <conditionalFormatting sqref="AT15">
    <cfRule type="expression" dxfId="138" priority="122">
      <formula>MOD(ROW(),2)=0</formula>
    </cfRule>
    <cfRule type="expression" dxfId="137" priority="123">
      <formula>MOD(COLUMN(),2)=0</formula>
    </cfRule>
  </conditionalFormatting>
  <conditionalFormatting sqref="B307:B1048576 B241:B243 B127 B174:B192 B194:B220 B224:B238 B222 B129:B172 B1:B52 B54:B59 B61:B125">
    <cfRule type="duplicateValues" dxfId="136" priority="121"/>
  </conditionalFormatting>
  <conditionalFormatting sqref="C307:C1048576 C1:C2 C241:C243 C127 C174:C192 C194:C220 C224:C238 C222 C129:C172 C4:C52 C54:C59 C61:C125">
    <cfRule type="duplicateValues" dxfId="135" priority="120"/>
  </conditionalFormatting>
  <conditionalFormatting sqref="B49">
    <cfRule type="duplicateValues" dxfId="134" priority="202"/>
  </conditionalFormatting>
  <conditionalFormatting sqref="B49">
    <cfRule type="duplicateValues" dxfId="133" priority="203"/>
  </conditionalFormatting>
  <conditionalFormatting sqref="C49">
    <cfRule type="duplicateValues" dxfId="132" priority="204"/>
  </conditionalFormatting>
  <conditionalFormatting sqref="C49">
    <cfRule type="duplicateValues" dxfId="131" priority="205"/>
  </conditionalFormatting>
  <conditionalFormatting sqref="AB51">
    <cfRule type="expression" dxfId="130" priority="118">
      <formula>MOD(ROW(),2)=0</formula>
    </cfRule>
    <cfRule type="expression" dxfId="129" priority="119">
      <formula>MOD(COLUMN(),2)=0</formula>
    </cfRule>
  </conditionalFormatting>
  <conditionalFormatting sqref="G2:J2">
    <cfRule type="expression" dxfId="128" priority="116">
      <formula>MOD(ROW(),2)=0</formula>
    </cfRule>
    <cfRule type="expression" dxfId="127" priority="117">
      <formula>MOD(COLUMN(),2)=0</formula>
    </cfRule>
  </conditionalFormatting>
  <conditionalFormatting sqref="F36">
    <cfRule type="expression" dxfId="126" priority="114">
      <formula>MOD(ROW(),2)=0</formula>
    </cfRule>
    <cfRule type="expression" dxfId="125" priority="115">
      <formula>MOD(COLUMN(),2)=0</formula>
    </cfRule>
  </conditionalFormatting>
  <conditionalFormatting sqref="AB2">
    <cfRule type="expression" dxfId="124" priority="112">
      <formula>MOD(ROW(),2)=0</formula>
    </cfRule>
    <cfRule type="expression" dxfId="123" priority="113">
      <formula>MOD(COLUMN(),2)=0</formula>
    </cfRule>
  </conditionalFormatting>
  <conditionalFormatting sqref="B241:B243 B127 B174:B192 B194:B220 B224:B238 B222 B129:B172 B3:B52 B54:B59 B61:B125">
    <cfRule type="duplicateValues" dxfId="122" priority="206"/>
  </conditionalFormatting>
  <conditionalFormatting sqref="C241:C243 C127 C174:C192 C194:C220 C224:C238 C222 C129:C172 C4:C52 C54:C59 C61:C125">
    <cfRule type="duplicateValues" dxfId="121" priority="207"/>
  </conditionalFormatting>
  <conditionalFormatting sqref="B241:B243 B127 B174:B192 B194:B220 B224:B238 B222 B129:B172 B1:B52 B54:B59 B61:B125">
    <cfRule type="duplicateValues" dxfId="120" priority="208"/>
  </conditionalFormatting>
  <conditionalFormatting sqref="C241:C243 C127 C174:C192 C194:C220 C224:C238 C222 C129:C172 C3:C52 C54:C59 C61:C125">
    <cfRule type="duplicateValues" dxfId="119" priority="209"/>
  </conditionalFormatting>
  <conditionalFormatting sqref="B53:C53 AR173 E53">
    <cfRule type="expression" dxfId="118" priority="106">
      <formula>MOD(ROW(),2)=0</formula>
    </cfRule>
    <cfRule type="expression" dxfId="117" priority="107">
      <formula>MOD(COLUMN(),2)=0</formula>
    </cfRule>
  </conditionalFormatting>
  <conditionalFormatting sqref="B53">
    <cfRule type="duplicateValues" dxfId="116" priority="108"/>
  </conditionalFormatting>
  <conditionalFormatting sqref="C53">
    <cfRule type="duplicateValues" dxfId="115" priority="109"/>
  </conditionalFormatting>
  <conditionalFormatting sqref="B53">
    <cfRule type="duplicateValues" dxfId="114" priority="110"/>
  </conditionalFormatting>
  <conditionalFormatting sqref="C53">
    <cfRule type="duplicateValues" dxfId="113" priority="111"/>
  </conditionalFormatting>
  <conditionalFormatting sqref="B239:C239 AR239 E239">
    <cfRule type="expression" dxfId="112" priority="100">
      <formula>MOD(ROW(),2)=0</formula>
    </cfRule>
    <cfRule type="expression" dxfId="111" priority="101">
      <formula>MOD(COLUMN(),2)=0</formula>
    </cfRule>
  </conditionalFormatting>
  <conditionalFormatting sqref="B239">
    <cfRule type="duplicateValues" dxfId="110" priority="99"/>
  </conditionalFormatting>
  <conditionalFormatting sqref="C239">
    <cfRule type="duplicateValues" dxfId="109" priority="98"/>
  </conditionalFormatting>
  <conditionalFormatting sqref="B239">
    <cfRule type="duplicateValues" dxfId="108" priority="102"/>
  </conditionalFormatting>
  <conditionalFormatting sqref="C239">
    <cfRule type="duplicateValues" dxfId="107" priority="103"/>
  </conditionalFormatting>
  <conditionalFormatting sqref="B239">
    <cfRule type="duplicateValues" dxfId="106" priority="104"/>
  </conditionalFormatting>
  <conditionalFormatting sqref="C239">
    <cfRule type="duplicateValues" dxfId="105" priority="105"/>
  </conditionalFormatting>
  <conditionalFormatting sqref="B240:C240 AR240 E240">
    <cfRule type="expression" dxfId="104" priority="92">
      <formula>MOD(ROW(),2)=0</formula>
    </cfRule>
    <cfRule type="expression" dxfId="103" priority="93">
      <formula>MOD(COLUMN(),2)=0</formula>
    </cfRule>
  </conditionalFormatting>
  <conditionalFormatting sqref="B240">
    <cfRule type="duplicateValues" dxfId="102" priority="91"/>
  </conditionalFormatting>
  <conditionalFormatting sqref="C240">
    <cfRule type="duplicateValues" dxfId="101" priority="90"/>
  </conditionalFormatting>
  <conditionalFormatting sqref="F240">
    <cfRule type="expression" dxfId="100" priority="88">
      <formula>MOD(ROW(),2)=0</formula>
    </cfRule>
    <cfRule type="expression" dxfId="99" priority="89">
      <formula>MOD(COLUMN(),2)=0</formula>
    </cfRule>
  </conditionalFormatting>
  <conditionalFormatting sqref="B240">
    <cfRule type="duplicateValues" dxfId="98" priority="94"/>
  </conditionalFormatting>
  <conditionalFormatting sqref="C240">
    <cfRule type="duplicateValues" dxfId="97" priority="95"/>
  </conditionalFormatting>
  <conditionalFormatting sqref="B240">
    <cfRule type="duplicateValues" dxfId="96" priority="96"/>
  </conditionalFormatting>
  <conditionalFormatting sqref="C240">
    <cfRule type="duplicateValues" dxfId="95" priority="97"/>
  </conditionalFormatting>
  <conditionalFormatting sqref="B126:C126 AR126 E126">
    <cfRule type="expression" dxfId="94" priority="82">
      <formula>MOD(ROW(),2)=0</formula>
    </cfRule>
    <cfRule type="expression" dxfId="93" priority="83">
      <formula>MOD(COLUMN(),2)=0</formula>
    </cfRule>
  </conditionalFormatting>
  <conditionalFormatting sqref="B126">
    <cfRule type="duplicateValues" dxfId="92" priority="81"/>
  </conditionalFormatting>
  <conditionalFormatting sqref="C126">
    <cfRule type="duplicateValues" dxfId="91" priority="80"/>
  </conditionalFormatting>
  <conditionalFormatting sqref="B126">
    <cfRule type="duplicateValues" dxfId="90" priority="84"/>
  </conditionalFormatting>
  <conditionalFormatting sqref="C126">
    <cfRule type="duplicateValues" dxfId="89" priority="85"/>
  </conditionalFormatting>
  <conditionalFormatting sqref="B126">
    <cfRule type="duplicateValues" dxfId="88" priority="86"/>
  </conditionalFormatting>
  <conditionalFormatting sqref="C126">
    <cfRule type="duplicateValues" dxfId="87" priority="87"/>
  </conditionalFormatting>
  <conditionalFormatting sqref="AR128 B128:C128 E128">
    <cfRule type="expression" dxfId="86" priority="74">
      <formula>MOD(ROW(),2)=0</formula>
    </cfRule>
    <cfRule type="expression" dxfId="85" priority="75">
      <formula>MOD(COLUMN(),2)=0</formula>
    </cfRule>
  </conditionalFormatting>
  <conditionalFormatting sqref="B128">
    <cfRule type="duplicateValues" dxfId="84" priority="73"/>
  </conditionalFormatting>
  <conditionalFormatting sqref="C128">
    <cfRule type="duplicateValues" dxfId="83" priority="72"/>
  </conditionalFormatting>
  <conditionalFormatting sqref="R128">
    <cfRule type="expression" dxfId="82" priority="70">
      <formula>MOD(ROW(),2)=0</formula>
    </cfRule>
    <cfRule type="expression" dxfId="81" priority="71">
      <formula>MOD(COLUMN(),2)=0</formula>
    </cfRule>
  </conditionalFormatting>
  <conditionalFormatting sqref="B128">
    <cfRule type="duplicateValues" dxfId="80" priority="69"/>
  </conditionalFormatting>
  <conditionalFormatting sqref="C128">
    <cfRule type="duplicateValues" dxfId="79" priority="68"/>
  </conditionalFormatting>
  <conditionalFormatting sqref="AA128">
    <cfRule type="expression" dxfId="78" priority="66">
      <formula>MOD(ROW(),2)=0</formula>
    </cfRule>
    <cfRule type="expression" dxfId="77" priority="67">
      <formula>MOD(COLUMN(),2)=0</formula>
    </cfRule>
  </conditionalFormatting>
  <conditionalFormatting sqref="B128">
    <cfRule type="duplicateValues" dxfId="76" priority="76"/>
  </conditionalFormatting>
  <conditionalFormatting sqref="C128">
    <cfRule type="duplicateValues" dxfId="75" priority="77"/>
  </conditionalFormatting>
  <conditionalFormatting sqref="B128">
    <cfRule type="duplicateValues" dxfId="74" priority="78"/>
  </conditionalFormatting>
  <conditionalFormatting sqref="C128">
    <cfRule type="duplicateValues" dxfId="73" priority="79"/>
  </conditionalFormatting>
  <conditionalFormatting sqref="Z2">
    <cfRule type="expression" dxfId="72" priority="64">
      <formula>MOD(ROW(),2)=0</formula>
    </cfRule>
    <cfRule type="expression" dxfId="71" priority="65">
      <formula>MOD(COLUMN(),2)=0</formula>
    </cfRule>
  </conditionalFormatting>
  <conditionalFormatting sqref="AA2">
    <cfRule type="expression" dxfId="70" priority="62">
      <formula>MOD(ROW(),2)=0</formula>
    </cfRule>
    <cfRule type="expression" dxfId="69" priority="63">
      <formula>MOD(COLUMN(),2)=0</formula>
    </cfRule>
  </conditionalFormatting>
  <conditionalFormatting sqref="X2">
    <cfRule type="expression" dxfId="68" priority="60">
      <formula>MOD(ROW(),2)=0</formula>
    </cfRule>
    <cfRule type="expression" dxfId="67" priority="61">
      <formula>MOD(COLUMN(),2)=0</formula>
    </cfRule>
  </conditionalFormatting>
  <conditionalFormatting sqref="Y2">
    <cfRule type="expression" dxfId="66" priority="58">
      <formula>MOD(ROW(),2)=0</formula>
    </cfRule>
    <cfRule type="expression" dxfId="65" priority="59">
      <formula>MOD(COLUMN(),2)=0</formula>
    </cfRule>
  </conditionalFormatting>
  <conditionalFormatting sqref="BB1:BB124 BB234:BB1048576 AX125:AX222">
    <cfRule type="duplicateValues" dxfId="64" priority="57"/>
  </conditionalFormatting>
  <conditionalFormatting sqref="AC51">
    <cfRule type="expression" dxfId="63" priority="55">
      <formula>MOD(ROW(),2)=0</formula>
    </cfRule>
    <cfRule type="expression" dxfId="62" priority="56">
      <formula>MOD(COLUMN(),2)=0</formula>
    </cfRule>
  </conditionalFormatting>
  <conditionalFormatting sqref="AC51">
    <cfRule type="expression" dxfId="61" priority="53">
      <formula>MOD(ROW(),2)=0</formula>
    </cfRule>
    <cfRule type="expression" dxfId="60" priority="54">
      <formula>MOD(COLUMN(),2)=0</formula>
    </cfRule>
  </conditionalFormatting>
  <conditionalFormatting sqref="AC51">
    <cfRule type="expression" dxfId="59" priority="51">
      <formula>MOD(ROW(),2)=0</formula>
    </cfRule>
    <cfRule type="expression" dxfId="58" priority="52">
      <formula>MOD(COLUMN(),2)=0</formula>
    </cfRule>
  </conditionalFormatting>
  <conditionalFormatting sqref="AC51">
    <cfRule type="expression" dxfId="57" priority="49">
      <formula>MOD(ROW(),2)=0</formula>
    </cfRule>
    <cfRule type="expression" dxfId="56" priority="50">
      <formula>MOD(COLUMN(),2)=0</formula>
    </cfRule>
  </conditionalFormatting>
  <conditionalFormatting sqref="B244:B306">
    <cfRule type="duplicateValues" dxfId="55" priority="210"/>
  </conditionalFormatting>
  <conditionalFormatting sqref="C244:C306">
    <cfRule type="duplicateValues" dxfId="54" priority="211"/>
  </conditionalFormatting>
  <conditionalFormatting sqref="O51">
    <cfRule type="expression" dxfId="53" priority="47">
      <formula>MOD(ROW(),2)=0</formula>
    </cfRule>
    <cfRule type="expression" dxfId="52" priority="48">
      <formula>MOD(COLUMN(),2)=0</formula>
    </cfRule>
  </conditionalFormatting>
  <conditionalFormatting sqref="O51">
    <cfRule type="expression" dxfId="51" priority="45">
      <formula>MOD(ROW(),2)=0</formula>
    </cfRule>
    <cfRule type="expression" dxfId="50" priority="46">
      <formula>MOD(COLUMN(),2)=0</formula>
    </cfRule>
  </conditionalFormatting>
  <conditionalFormatting sqref="O51">
    <cfRule type="expression" dxfId="49" priority="43">
      <formula>MOD(ROW(),2)=0</formula>
    </cfRule>
    <cfRule type="expression" dxfId="48" priority="44">
      <formula>MOD(COLUMN(),2)=0</formula>
    </cfRule>
  </conditionalFormatting>
  <conditionalFormatting sqref="O51">
    <cfRule type="expression" dxfId="47" priority="41">
      <formula>MOD(ROW(),2)=0</formula>
    </cfRule>
    <cfRule type="expression" dxfId="46" priority="42">
      <formula>MOD(COLUMN(),2)=0</formula>
    </cfRule>
  </conditionalFormatting>
  <conditionalFormatting sqref="D2">
    <cfRule type="expression" dxfId="45" priority="39">
      <formula>MOD(ROW(),2)=0</formula>
    </cfRule>
    <cfRule type="expression" dxfId="44" priority="40">
      <formula>MOD(COLUMN(),2)=0</formula>
    </cfRule>
  </conditionalFormatting>
  <conditionalFormatting sqref="B129:B131 B123 B68:B70 B31 B125 B73:B84">
    <cfRule type="duplicateValues" dxfId="43" priority="212"/>
  </conditionalFormatting>
  <conditionalFormatting sqref="C129:C131 C123 C68:C70 C31 C125 C73:C84">
    <cfRule type="duplicateValues" dxfId="42" priority="213"/>
  </conditionalFormatting>
  <conditionalFormatting sqref="AK2">
    <cfRule type="expression" dxfId="41" priority="37">
      <formula>MOD(ROW(),2)=0</formula>
    </cfRule>
    <cfRule type="expression" dxfId="40" priority="38">
      <formula>MOD(COLUMN(),2)=0</formula>
    </cfRule>
  </conditionalFormatting>
  <conditionalFormatting sqref="AK2">
    <cfRule type="expression" dxfId="39" priority="35">
      <formula>MOD(ROW(),2)=0</formula>
    </cfRule>
    <cfRule type="expression" dxfId="38" priority="36">
      <formula>MOD(COLUMN(),2)=0</formula>
    </cfRule>
  </conditionalFormatting>
  <conditionalFormatting sqref="AS4">
    <cfRule type="expression" dxfId="37" priority="33">
      <formula>MOD(ROW(),2)=0</formula>
    </cfRule>
    <cfRule type="expression" dxfId="36" priority="34">
      <formula>MOD(COLUMN(),2)=0</formula>
    </cfRule>
  </conditionalFormatting>
  <conditionalFormatting sqref="R2">
    <cfRule type="expression" dxfId="35" priority="31">
      <formula>MOD(ROW(),2)=0</formula>
    </cfRule>
    <cfRule type="expression" dxfId="34" priority="32">
      <formula>MOD(COLUMN(),2)=0</formula>
    </cfRule>
  </conditionalFormatting>
  <conditionalFormatting sqref="Q51">
    <cfRule type="expression" dxfId="33" priority="29">
      <formula>MOD(ROW(),2)=0</formula>
    </cfRule>
    <cfRule type="expression" dxfId="32" priority="30">
      <formula>MOD(COLUMN(),2)=0</formula>
    </cfRule>
  </conditionalFormatting>
  <conditionalFormatting sqref="Q51">
    <cfRule type="expression" dxfId="31" priority="27">
      <formula>MOD(ROW(),2)=0</formula>
    </cfRule>
    <cfRule type="expression" dxfId="30" priority="28">
      <formula>MOD(COLUMN(),2)=0</formula>
    </cfRule>
  </conditionalFormatting>
  <conditionalFormatting sqref="Q51">
    <cfRule type="expression" dxfId="29" priority="25">
      <formula>MOD(ROW(),2)=0</formula>
    </cfRule>
    <cfRule type="expression" dxfId="28" priority="26">
      <formula>MOD(COLUMN(),2)=0</formula>
    </cfRule>
  </conditionalFormatting>
  <conditionalFormatting sqref="Q51">
    <cfRule type="expression" dxfId="27" priority="23">
      <formula>MOD(ROW(),2)=0</formula>
    </cfRule>
    <cfRule type="expression" dxfId="26" priority="24">
      <formula>MOD(COLUMN(),2)=0</formula>
    </cfRule>
  </conditionalFormatting>
  <conditionalFormatting sqref="AE2">
    <cfRule type="expression" dxfId="25" priority="21">
      <formula>MOD(ROW(),2)=0</formula>
    </cfRule>
    <cfRule type="expression" dxfId="24" priority="22">
      <formula>MOD(COLUMN(),2)=0</formula>
    </cfRule>
  </conditionalFormatting>
  <conditionalFormatting sqref="AE2">
    <cfRule type="expression" dxfId="23" priority="19">
      <formula>MOD(ROW(),2)=0</formula>
    </cfRule>
    <cfRule type="expression" dxfId="22" priority="20">
      <formula>MOD(COLUMN(),2)=0</formula>
    </cfRule>
  </conditionalFormatting>
  <conditionalFormatting sqref="AE2">
    <cfRule type="expression" dxfId="21" priority="17">
      <formula>MOD(ROW(),2)=0</formula>
    </cfRule>
    <cfRule type="expression" dxfId="20" priority="18">
      <formula>MOD(COLUMN(),2)=0</formula>
    </cfRule>
  </conditionalFormatting>
  <conditionalFormatting sqref="AE51">
    <cfRule type="expression" dxfId="19" priority="15">
      <formula>MOD(ROW(),2)=0</formula>
    </cfRule>
    <cfRule type="expression" dxfId="18" priority="16">
      <formula>MOD(COLUMN(),2)=0</formula>
    </cfRule>
  </conditionalFormatting>
  <conditionalFormatting sqref="AE51">
    <cfRule type="expression" dxfId="17" priority="13">
      <formula>MOD(ROW(),2)=0</formula>
    </cfRule>
    <cfRule type="expression" dxfId="16" priority="14">
      <formula>MOD(COLUMN(),2)=0</formula>
    </cfRule>
  </conditionalFormatting>
  <conditionalFormatting sqref="AE51">
    <cfRule type="expression" dxfId="15" priority="11">
      <formula>MOD(ROW(),2)=0</formula>
    </cfRule>
    <cfRule type="expression" dxfId="14" priority="12">
      <formula>MOD(COLUMN(),2)=0</formula>
    </cfRule>
  </conditionalFormatting>
  <conditionalFormatting sqref="B224:B1048576 B222 B1:B59 B194:B220 B61:B192">
    <cfRule type="duplicateValues" dxfId="13" priority="10"/>
  </conditionalFormatting>
  <conditionalFormatting sqref="I5:I22">
    <cfRule type="duplicateValues" dxfId="12" priority="214"/>
  </conditionalFormatting>
  <conditionalFormatting sqref="J5:J8">
    <cfRule type="duplicateValues" dxfId="11" priority="215"/>
  </conditionalFormatting>
  <conditionalFormatting sqref="B173 B53">
    <cfRule type="duplicateValues" dxfId="10" priority="216"/>
  </conditionalFormatting>
  <conditionalFormatting sqref="C173 C53">
    <cfRule type="duplicateValues" dxfId="9" priority="217"/>
  </conditionalFormatting>
  <conditionalFormatting sqref="H76:P76">
    <cfRule type="expression" dxfId="8" priority="8">
      <formula>MOD(ROW(),2)=0</formula>
    </cfRule>
    <cfRule type="expression" dxfId="7" priority="9">
      <formula>MOD(COLUMN(),2)=0</formula>
    </cfRule>
  </conditionalFormatting>
  <conditionalFormatting sqref="A1">
    <cfRule type="duplicateValues" dxfId="6" priority="7"/>
  </conditionalFormatting>
  <conditionalFormatting sqref="AT3">
    <cfRule type="expression" dxfId="5" priority="3">
      <formula>MOD(ROW(),2)=0</formula>
    </cfRule>
    <cfRule type="expression" dxfId="4" priority="4">
      <formula>MOD(COLUMN(),2)=0</formula>
    </cfRule>
  </conditionalFormatting>
  <conditionalFormatting sqref="AT3">
    <cfRule type="duplicateValues" dxfId="3" priority="2"/>
  </conditionalFormatting>
  <conditionalFormatting sqref="AT3">
    <cfRule type="duplicateValues" dxfId="2" priority="5"/>
  </conditionalFormatting>
  <conditionalFormatting sqref="AT3">
    <cfRule type="duplicateValues" dxfId="1" priority="6"/>
  </conditionalFormatting>
  <conditionalFormatting sqref="AT3">
    <cfRule type="duplicateValues" dxfId="0" priority="1"/>
  </conditionalFormatting>
  <pageMargins left="0.7" right="0.32" top="0.3" bottom="0.22" header="0.22" footer="0.17"/>
  <pageSetup paperSize="9" scale="43" fitToHeight="6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13450</xdr:col>
                <xdr:colOff>666750</xdr:colOff>
                <xdr:row>1</xdr:row>
                <xdr:rowOff>333375</xdr:rowOff>
              </from>
              <to>
                <xdr:col>13451</xdr:col>
                <xdr:colOff>209550</xdr:colOff>
                <xdr:row>1</xdr:row>
                <xdr:rowOff>561975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7">
            <anchor moveWithCells="1">
              <from>
                <xdr:col>13450</xdr:col>
                <xdr:colOff>666750</xdr:colOff>
                <xdr:row>1</xdr:row>
                <xdr:rowOff>333375</xdr:rowOff>
              </from>
              <to>
                <xdr:col>13451</xdr:col>
                <xdr:colOff>209550</xdr:colOff>
                <xdr:row>1</xdr:row>
                <xdr:rowOff>561975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1402_07_STG</vt:lpstr>
      <vt:lpstr>'1402_07_STG'!Print_Area</vt:lpstr>
      <vt:lpstr>'1402_07_STG'!Print_Titles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AminPC</dc:creator>
  <cp:lastModifiedBy>AminPC</cp:lastModifiedBy>
  <dcterms:created xsi:type="dcterms:W3CDTF">2024-01-05T04:00:45Z</dcterms:created>
  <dcterms:modified xsi:type="dcterms:W3CDTF">2024-01-05T04:03:40Z</dcterms:modified>
</cp:coreProperties>
</file>