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inPC\Desktop\"/>
    </mc:Choice>
  </mc:AlternateContent>
  <workbookProtection workbookAlgorithmName="SHA-512" workbookHashValue="WwYvMN6Chu6b8YjXjCRI9wOeGzH0ZX7ICCx6FabloFKZlvQKNkLcsPomRKl0iE2yuQcr1G59LGO/oP+PBNg6Aw==" workbookSaltValue="r5+TWn4dZLlIS4tGDoX5JA==" workbookSpinCount="100000" lockStructure="1"/>
  <bookViews>
    <workbookView xWindow="0" yWindow="0" windowWidth="20490" windowHeight="7620"/>
  </bookViews>
  <sheets>
    <sheet name="1402_07_STE" sheetId="1" r:id="rId1"/>
  </sheets>
  <definedNames>
    <definedName name="_xlnm.Print_Area" localSheetId="0">'1402_07_STE'!$A$1:$AH$36</definedName>
    <definedName name="_xlnm.Print_Titles" localSheetId="0">'1402_07_STE'!$1:$2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36" i="1" l="1"/>
  <c r="AC36" i="1"/>
  <c r="AJ35" i="1"/>
  <c r="AC35" i="1"/>
  <c r="AJ34" i="1"/>
  <c r="AC34" i="1"/>
  <c r="AJ33" i="1"/>
  <c r="AC33" i="1"/>
  <c r="AJ32" i="1"/>
  <c r="AC32" i="1"/>
  <c r="AJ31" i="1"/>
  <c r="AC31" i="1"/>
  <c r="AJ30" i="1"/>
  <c r="AC30" i="1"/>
  <c r="AJ29" i="1"/>
  <c r="AC29" i="1"/>
  <c r="AJ28" i="1"/>
  <c r="AC28" i="1"/>
  <c r="AJ27" i="1"/>
  <c r="AC27" i="1"/>
  <c r="AJ26" i="1"/>
  <c r="AC26" i="1"/>
  <c r="AJ25" i="1"/>
  <c r="AC25" i="1"/>
  <c r="AJ24" i="1"/>
  <c r="AC24" i="1"/>
  <c r="AJ23" i="1"/>
  <c r="AC23" i="1"/>
  <c r="AJ22" i="1"/>
  <c r="AC22" i="1"/>
  <c r="AJ21" i="1"/>
  <c r="AC21" i="1"/>
  <c r="AJ20" i="1"/>
  <c r="AC20" i="1"/>
  <c r="AJ19" i="1"/>
  <c r="AC19" i="1"/>
  <c r="AJ18" i="1"/>
  <c r="AC18" i="1"/>
  <c r="AJ17" i="1"/>
  <c r="AC17" i="1"/>
  <c r="AJ16" i="1"/>
  <c r="AC16" i="1"/>
  <c r="AJ15" i="1"/>
  <c r="AC15" i="1"/>
  <c r="AJ14" i="1"/>
  <c r="AC14" i="1"/>
  <c r="AO13" i="1"/>
  <c r="AJ13" i="1"/>
  <c r="AC13" i="1"/>
  <c r="AO12" i="1"/>
  <c r="AJ12" i="1"/>
  <c r="AC12" i="1"/>
  <c r="AO11" i="1"/>
  <c r="AJ11" i="1"/>
  <c r="AC11" i="1"/>
  <c r="AJ10" i="1"/>
  <c r="AC10" i="1"/>
  <c r="AJ9" i="1"/>
  <c r="AC9" i="1"/>
  <c r="AO8" i="1"/>
  <c r="AO10" i="1" s="1"/>
  <c r="AJ8" i="1"/>
  <c r="AC8" i="1"/>
  <c r="AO7" i="1"/>
  <c r="AO9" i="1" s="1"/>
  <c r="AJ7" i="1"/>
  <c r="AC7" i="1"/>
  <c r="AJ6" i="1"/>
  <c r="AC6" i="1"/>
  <c r="AJ5" i="1"/>
  <c r="AC5" i="1"/>
  <c r="AO4" i="1"/>
  <c r="AJ4" i="1"/>
  <c r="AC4" i="1"/>
  <c r="AJ3" i="1"/>
  <c r="AC3" i="1"/>
  <c r="AO14" i="1" l="1"/>
  <c r="AO5" i="1" s="1"/>
</calcChain>
</file>

<file path=xl/sharedStrings.xml><?xml version="1.0" encoding="utf-8"?>
<sst xmlns="http://schemas.openxmlformats.org/spreadsheetml/2006/main" count="276" uniqueCount="104">
  <si>
    <t>رديف</t>
  </si>
  <si>
    <t>شماره دانشجو</t>
  </si>
  <si>
    <t>نام خانوادگی</t>
  </si>
  <si>
    <t>پایان ترم</t>
  </si>
  <si>
    <t>t-02-09-03</t>
  </si>
  <si>
    <t>t_02-08-19</t>
  </si>
  <si>
    <t>t1</t>
  </si>
  <si>
    <t>t2</t>
  </si>
  <si>
    <t>Taklif</t>
  </si>
  <si>
    <t>02-07-25</t>
  </si>
  <si>
    <t>02-08-02</t>
  </si>
  <si>
    <t>02-08-09</t>
  </si>
  <si>
    <t>02-08-16</t>
  </si>
  <si>
    <t>02-08-23</t>
  </si>
  <si>
    <t>02-08-30</t>
  </si>
  <si>
    <t>02-09-07</t>
  </si>
  <si>
    <t>02-09-14_Q</t>
  </si>
  <si>
    <t>02-09-21</t>
  </si>
  <si>
    <t>02-09-28</t>
  </si>
  <si>
    <t>02-10-05</t>
  </si>
  <si>
    <t>02-10-12</t>
  </si>
  <si>
    <t>میانترمm</t>
  </si>
  <si>
    <t>میانترمS</t>
  </si>
  <si>
    <t>پروژهG</t>
  </si>
  <si>
    <t>پروژه S</t>
  </si>
  <si>
    <t>تکالیف</t>
  </si>
  <si>
    <t>پروژه</t>
  </si>
  <si>
    <t>حضور فعال</t>
  </si>
  <si>
    <t>تکلیف</t>
  </si>
  <si>
    <t>میانترم</t>
  </si>
  <si>
    <t>پایانترم</t>
  </si>
  <si>
    <t>fin</t>
  </si>
  <si>
    <t xml:space="preserve">جزئیات نمره  آمار </t>
  </si>
  <si>
    <t>اگر ازکامپيوتر استفاده ميکنيد با انتخاب فعال سازي  ويرايش در کادر مخصوص شماره دانشجويي وارد کنيد و اگر از گوشي استفاده ميکنيد در کادر مربوطه دبل کليک کنيد تا حالت  ويرايش ظاهر شود تا بتوانيد شماره دانشجويي وارد کنيد 
Enable Editting</t>
  </si>
  <si>
    <t>احمدي مريم</t>
  </si>
  <si>
    <t>sign</t>
  </si>
  <si>
    <t>-</t>
  </si>
  <si>
    <t>2-</t>
  </si>
  <si>
    <t>16-</t>
  </si>
  <si>
    <t>لطفا شماره دانشجويي در کادر روبرو وارد کنيد</t>
  </si>
  <si>
    <t>جمله N/A#  يعني شماره دانشجويي
 غلط وارد کرده ايد</t>
  </si>
  <si>
    <t>اذر بهرام شيدا</t>
  </si>
  <si>
    <t>نام و نام خانوادگي</t>
  </si>
  <si>
    <t>ارمانپور طناز</t>
  </si>
  <si>
    <t>T</t>
  </si>
  <si>
    <r>
      <t xml:space="preserve">نمره </t>
    </r>
    <r>
      <rPr>
        <b/>
        <sz val="18"/>
        <color theme="1"/>
        <rFont val="B Yagut"/>
        <charset val="178"/>
      </rPr>
      <t xml:space="preserve">آمار </t>
    </r>
    <r>
      <rPr>
        <b/>
        <sz val="11"/>
        <color theme="1"/>
        <rFont val="B Yagut"/>
        <charset val="178"/>
      </rPr>
      <t>دانشجو  با پایانترم حاصل جمع تمام اثرها = جمعا از 20نمره</t>
    </r>
  </si>
  <si>
    <t>نمره نهايي هنگام درج در سامانه دانشگاه حداکثر نيم نمره بسمت بالا گرد ميشود</t>
  </si>
  <si>
    <t>اسکندري ايدا</t>
  </si>
  <si>
    <t>T-</t>
  </si>
  <si>
    <t>16+</t>
  </si>
  <si>
    <t>30+</t>
  </si>
  <si>
    <t>7+</t>
  </si>
  <si>
    <t>28+</t>
  </si>
  <si>
    <t>بذرافشان انيتا</t>
  </si>
  <si>
    <t>23+</t>
  </si>
  <si>
    <t xml:space="preserve">نمره امتحان کتبي ميانترم از 20 نمره </t>
  </si>
  <si>
    <t>نمره نهايي  =  تکليف يک نمره  +  فعاليت سرکلاس يک + اثر ميانترم 4 +پروژه SPSS دو نمره +اثر پايانترم 12= جمعا 20</t>
  </si>
  <si>
    <t>پرهيزکار سارا</t>
  </si>
  <si>
    <t xml:space="preserve">نمره امتحان کتبي پايانترم از  20  نمره </t>
  </si>
  <si>
    <t>جلادت مهسا</t>
  </si>
  <si>
    <t>اثر میانترم از 4 نمره = میانترم ضرب در 4 تقسیم به 20</t>
  </si>
  <si>
    <t>جمالي مريم</t>
  </si>
  <si>
    <t>اثر پایانترم=  پایانترم ضرب 12 تقسیم 20</t>
  </si>
  <si>
    <t>کلمه VALUE#  یعنی در يک امتحان شرکت نکرديد</t>
  </si>
  <si>
    <t>چکالي ارينب</t>
  </si>
  <si>
    <t>2-+</t>
  </si>
  <si>
    <t>اثر حضور فعال سرکلاس از يک نمره</t>
  </si>
  <si>
    <t>حامدپور فرناز</t>
  </si>
  <si>
    <t>9+</t>
  </si>
  <si>
    <t>اثر حل تکاليف  از  یک نمره</t>
  </si>
  <si>
    <t>حسن لو حسين</t>
  </si>
  <si>
    <t>اثر پروژه  از  1 نمره</t>
  </si>
  <si>
    <t>حسين زاده هومن</t>
  </si>
  <si>
    <t>25+</t>
  </si>
  <si>
    <t>جمع اثرها درس آمار</t>
  </si>
  <si>
    <t>حسيني ابنوي سيده زهره</t>
  </si>
  <si>
    <t>خريدار نفيسه</t>
  </si>
  <si>
    <t>دادوند حوريا</t>
  </si>
  <si>
    <t>دهدار زاده فاطمه</t>
  </si>
  <si>
    <t>رضايي هستي</t>
  </si>
  <si>
    <t>رضايي شهواري نسترن</t>
  </si>
  <si>
    <t>sign2</t>
  </si>
  <si>
    <t>روستا نيلوفر</t>
  </si>
  <si>
    <t>زارع پرتو</t>
  </si>
  <si>
    <t>زارع فاطمه</t>
  </si>
  <si>
    <t>زاهد مهرشاد</t>
  </si>
  <si>
    <t>23++</t>
  </si>
  <si>
    <t>شهرياري گرائي مبينا</t>
  </si>
  <si>
    <t>عاليان فاطمه</t>
  </si>
  <si>
    <t>R</t>
  </si>
  <si>
    <t>عبدي طيبه</t>
  </si>
  <si>
    <t>عدل بند فاطمه</t>
  </si>
  <si>
    <t>7-</t>
  </si>
  <si>
    <t>غلامي زهرا</t>
  </si>
  <si>
    <t>فلامرزي زينب</t>
  </si>
  <si>
    <t>کشاورز مريم</t>
  </si>
  <si>
    <t>2=</t>
  </si>
  <si>
    <t>کلانتري نرگس</t>
  </si>
  <si>
    <t>محمدي صفورا</t>
  </si>
  <si>
    <t>T+</t>
  </si>
  <si>
    <t>مظفر مريم</t>
  </si>
  <si>
    <t>مويدي مريم</t>
  </si>
  <si>
    <t>وصالي فرانک</t>
  </si>
  <si>
    <r>
      <t>ليست  دانشجویان دانشگاه __ زند __ درس ___</t>
    </r>
    <r>
      <rPr>
        <b/>
        <sz val="1"/>
        <color indexed="8"/>
        <rFont val="B Davat"/>
      </rPr>
      <t xml:space="preserve">آمار استنباطی </t>
    </r>
    <r>
      <rPr>
        <b/>
        <sz val="1"/>
        <color indexed="8"/>
        <rFont val="B Davat"/>
        <charset val="178"/>
      </rPr>
      <t>__</t>
    </r>
    <r>
      <rPr>
        <b/>
        <sz val="1"/>
        <color indexed="8"/>
        <rFont val="B Titr"/>
        <charset val="178"/>
      </rPr>
      <t xml:space="preserve">    روز _سه شنبه_15:30تا 17:45 </t>
    </r>
    <r>
      <rPr>
        <b/>
        <sz val="1"/>
        <color indexed="8"/>
        <rFont val="B Davat"/>
        <charset val="178"/>
      </rPr>
      <t>مقطع کارشناسي پاییز1402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</si>
</sst>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3000401]0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B Koodak"/>
      <charset val="178"/>
    </font>
    <font>
      <b/>
      <sz val="12"/>
      <color theme="1"/>
      <name val="B Yagut"/>
      <charset val="178"/>
    </font>
    <font>
      <sz val="10"/>
      <name val="Arial"/>
      <family val="2"/>
    </font>
    <font>
      <sz val="10"/>
      <color indexed="8"/>
      <name val="B Yagut"/>
      <charset val="178"/>
    </font>
    <font>
      <sz val="11"/>
      <color rgb="FF000000"/>
      <name val="Titr"/>
    </font>
    <font>
      <sz val="9"/>
      <color rgb="FF000000"/>
      <name val="Times New Roman"/>
      <family val="1"/>
    </font>
    <font>
      <b/>
      <sz val="10"/>
      <color theme="1"/>
      <name val="B Yagut"/>
      <charset val="178"/>
    </font>
    <font>
      <b/>
      <sz val="12"/>
      <color rgb="FF000000"/>
      <name val="B Yagut"/>
      <charset val="178"/>
    </font>
    <font>
      <b/>
      <sz val="10"/>
      <color theme="1"/>
      <name val="B Traffic"/>
      <charset val="178"/>
    </font>
    <font>
      <b/>
      <sz val="11"/>
      <color theme="1"/>
      <name val="B Yagut"/>
      <charset val="178"/>
    </font>
    <font>
      <b/>
      <sz val="18"/>
      <color theme="1"/>
      <name val="B Yagut"/>
      <charset val="178"/>
    </font>
    <font>
      <b/>
      <sz val="22"/>
      <color theme="1"/>
      <name val="B Traffic"/>
      <charset val="178"/>
    </font>
    <font>
      <sz val="9"/>
      <color rgb="FF000000"/>
      <name val="B Yagut"/>
      <charset val="178"/>
    </font>
    <font>
      <sz val="16"/>
      <color theme="1"/>
      <name val="B Traffic"/>
      <charset val="178"/>
    </font>
    <font>
      <b/>
      <sz val="9"/>
      <color theme="1"/>
      <name val="B Yagut"/>
      <charset val="178"/>
    </font>
    <font>
      <sz val="9"/>
      <color theme="1"/>
      <name val="B Koodak"/>
      <charset val="178"/>
    </font>
    <font>
      <sz val="11"/>
      <color theme="1"/>
      <name val="B Yagut"/>
      <charset val="178"/>
    </font>
    <font>
      <b/>
      <sz val="10"/>
      <color theme="1"/>
      <name val="Tahoma"/>
      <family val="2"/>
    </font>
    <font>
      <sz val="14"/>
      <color rgb="FF000000"/>
      <name val="Times New Roman"/>
      <family val="1"/>
    </font>
    <font>
      <b/>
      <sz val="12"/>
      <color rgb="FF000000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9"/>
      <color theme="1"/>
      <name val="Tahoma"/>
      <family val="2"/>
    </font>
    <font>
      <b/>
      <sz val="1"/>
      <color indexed="8"/>
      <name val="B Davat"/>
      <charset val="178"/>
    </font>
    <font>
      <b/>
      <sz val="1"/>
      <color indexed="8"/>
      <name val="B Davat"/>
    </font>
    <font>
      <b/>
      <sz val="1"/>
      <color indexed="8"/>
      <name val="B Titr"/>
      <charset val="178"/>
    </font>
    <font>
      <sz val="1"/>
      <color indexed="8"/>
      <name val="B Davat"/>
      <charset val="178"/>
    </font>
    <font>
      <sz val="1"/>
      <color theme="1"/>
      <name val="Calibri"/>
      <family val="2"/>
      <charset val="178"/>
      <scheme val="minor"/>
    </font>
    <font>
      <sz val="1"/>
      <color indexed="8"/>
      <name val="B Homa"/>
      <charset val="178"/>
    </font>
    <font>
      <sz val="1"/>
      <color rgb="FF000000"/>
      <name val="Times New Roman"/>
      <family val="1"/>
    </font>
    <font>
      <sz val="1"/>
      <color rgb="FF000000"/>
      <name val="B Titr"/>
      <charset val="178"/>
    </font>
    <font>
      <b/>
      <sz val="1"/>
      <color indexed="8"/>
      <name val="Arial Black"/>
      <family val="2"/>
    </font>
    <font>
      <b/>
      <sz val="1"/>
      <color rgb="FF000000"/>
      <name val="B Mitra"/>
      <charset val="178"/>
    </font>
    <font>
      <b/>
      <sz val="1"/>
      <color rgb="FF000000"/>
      <name val="Arial Black"/>
      <family val="2"/>
    </font>
    <font>
      <sz val="1"/>
      <color indexed="8"/>
      <name val="B Koodak"/>
      <charset val="178"/>
    </font>
    <font>
      <sz val="1"/>
      <color indexed="8"/>
      <name val="B Davat"/>
    </font>
    <font>
      <sz val="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26E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5" fillId="0" borderId="0"/>
    <xf numFmtId="0" fontId="7" fillId="0" borderId="0"/>
  </cellStyleXfs>
  <cellXfs count="93">
    <xf numFmtId="0" fontId="0" fillId="0" borderId="0" xfId="0"/>
    <xf numFmtId="0" fontId="3" fillId="0" borderId="0" xfId="2" applyFont="1" applyFill="1" applyAlignment="1" applyProtection="1">
      <alignment vertical="center" wrapText="1"/>
      <protection hidden="1"/>
    </xf>
    <xf numFmtId="0" fontId="1" fillId="0" borderId="0" xfId="2" applyProtection="1">
      <protection hidden="1"/>
    </xf>
    <xf numFmtId="0" fontId="4" fillId="0" borderId="7" xfId="1" applyFont="1" applyFill="1" applyBorder="1" applyAlignment="1" applyProtection="1">
      <alignment horizontal="center" vertical="center" wrapText="1"/>
      <protection hidden="1"/>
    </xf>
    <xf numFmtId="0" fontId="9" fillId="0" borderId="14" xfId="1" applyFont="1" applyFill="1" applyBorder="1" applyAlignment="1" applyProtection="1">
      <alignment horizontal="center" vertical="center" wrapText="1"/>
      <protection hidden="1"/>
    </xf>
    <xf numFmtId="12" fontId="10" fillId="0" borderId="14" xfId="4" applyNumberFormat="1" applyFont="1" applyFill="1" applyBorder="1" applyAlignment="1" applyProtection="1">
      <alignment horizontal="center" vertical="center"/>
      <protection hidden="1"/>
    </xf>
    <xf numFmtId="0" fontId="11" fillId="0" borderId="10" xfId="1" applyFont="1" applyFill="1" applyBorder="1" applyAlignment="1" applyProtection="1">
      <alignment horizontal="right" vertical="center" wrapText="1"/>
      <protection hidden="1"/>
    </xf>
    <xf numFmtId="49" fontId="15" fillId="0" borderId="14" xfId="1" applyNumberFormat="1" applyFont="1" applyFill="1" applyBorder="1" applyAlignment="1" applyProtection="1">
      <alignment horizontal="center" vertical="center" wrapText="1"/>
      <protection hidden="1"/>
    </xf>
    <xf numFmtId="2" fontId="16" fillId="0" borderId="10" xfId="1" applyNumberFormat="1" applyFont="1" applyFill="1" applyBorder="1" applyAlignment="1" applyProtection="1">
      <alignment vertical="center" wrapText="1"/>
      <protection hidden="1"/>
    </xf>
    <xf numFmtId="49" fontId="15" fillId="4" borderId="14" xfId="1" applyNumberFormat="1" applyFont="1" applyFill="1" applyBorder="1" applyAlignment="1" applyProtection="1">
      <alignment horizontal="center" vertical="center" wrapText="1"/>
      <protection hidden="1"/>
    </xf>
    <xf numFmtId="2" fontId="16" fillId="4" borderId="10" xfId="1" applyNumberFormat="1" applyFont="1" applyFill="1" applyBorder="1" applyAlignment="1" applyProtection="1">
      <alignment vertical="center" wrapText="1"/>
      <protection hidden="1"/>
    </xf>
    <xf numFmtId="0" fontId="18" fillId="0" borderId="14" xfId="2" applyFont="1" applyFill="1" applyBorder="1" applyAlignment="1" applyProtection="1">
      <alignment horizontal="center" vertical="center" wrapText="1"/>
      <protection hidden="1"/>
    </xf>
    <xf numFmtId="164" fontId="19" fillId="0" borderId="10" xfId="1" applyNumberFormat="1" applyFont="1" applyFill="1" applyBorder="1" applyAlignment="1" applyProtection="1">
      <alignment vertical="center" wrapText="1"/>
      <protection hidden="1"/>
    </xf>
    <xf numFmtId="0" fontId="19" fillId="0" borderId="15" xfId="1" applyFont="1" applyFill="1" applyBorder="1" applyAlignment="1" applyProtection="1">
      <alignment vertical="center" wrapText="1"/>
      <protection hidden="1"/>
    </xf>
    <xf numFmtId="49" fontId="15" fillId="0" borderId="16" xfId="1" applyNumberFormat="1" applyFont="1" applyFill="1" applyBorder="1" applyAlignment="1" applyProtection="1">
      <alignment horizontal="center" vertical="center" wrapText="1"/>
      <protection hidden="1"/>
    </xf>
    <xf numFmtId="2" fontId="16" fillId="0" borderId="17" xfId="1" applyNumberFormat="1" applyFont="1" applyFill="1" applyBorder="1" applyAlignment="1" applyProtection="1">
      <alignment vertical="center" wrapText="1"/>
      <protection hidden="1"/>
    </xf>
    <xf numFmtId="164" fontId="19" fillId="0" borderId="17" xfId="1" applyNumberFormat="1" applyFont="1" applyFill="1" applyBorder="1" applyAlignment="1" applyProtection="1">
      <alignment vertical="center" wrapText="1"/>
      <protection hidden="1"/>
    </xf>
    <xf numFmtId="0" fontId="19" fillId="0" borderId="18" xfId="1" applyFont="1" applyFill="1" applyBorder="1" applyAlignment="1" applyProtection="1">
      <alignment vertical="center" wrapText="1"/>
      <protection hidden="1"/>
    </xf>
    <xf numFmtId="49" fontId="15" fillId="0" borderId="19" xfId="1" applyNumberFormat="1" applyFont="1" applyFill="1" applyBorder="1" applyAlignment="1" applyProtection="1">
      <alignment horizontal="center" vertical="center" wrapText="1"/>
      <protection hidden="1"/>
    </xf>
    <xf numFmtId="2" fontId="16" fillId="5" borderId="20" xfId="1" applyNumberFormat="1" applyFont="1" applyFill="1" applyBorder="1" applyAlignment="1" applyProtection="1">
      <alignment vertical="center" wrapText="1"/>
      <protection hidden="1"/>
    </xf>
    <xf numFmtId="164" fontId="19" fillId="0" borderId="20" xfId="1" applyNumberFormat="1" applyFont="1" applyFill="1" applyBorder="1" applyAlignment="1" applyProtection="1">
      <alignment vertical="center" wrapText="1"/>
      <protection hidden="1"/>
    </xf>
    <xf numFmtId="0" fontId="19" fillId="0" borderId="21" xfId="1" applyFont="1" applyFill="1" applyBorder="1" applyAlignment="1" applyProtection="1">
      <alignment vertical="center" wrapText="1"/>
      <protection hidden="1"/>
    </xf>
    <xf numFmtId="0" fontId="20" fillId="4" borderId="0" xfId="1" applyFont="1" applyFill="1" applyBorder="1" applyAlignment="1" applyProtection="1">
      <alignment horizontal="center" vertical="center" wrapText="1"/>
      <protection hidden="1"/>
    </xf>
    <xf numFmtId="1" fontId="21" fillId="4" borderId="0" xfId="4" applyNumberFormat="1" applyFont="1" applyFill="1" applyBorder="1" applyAlignment="1" applyProtection="1">
      <alignment horizontal="center" vertical="center"/>
      <protection hidden="1"/>
    </xf>
    <xf numFmtId="12" fontId="22" fillId="4" borderId="0" xfId="4" applyNumberFormat="1" applyFont="1" applyFill="1" applyBorder="1" applyAlignment="1" applyProtection="1">
      <alignment horizontal="center" vertical="center"/>
      <protection hidden="1"/>
    </xf>
    <xf numFmtId="0" fontId="20" fillId="4" borderId="0" xfId="1" applyFont="1" applyFill="1" applyBorder="1" applyAlignment="1" applyProtection="1">
      <alignment horizontal="right" vertical="center" wrapText="1"/>
      <protection hidden="1"/>
    </xf>
    <xf numFmtId="49" fontId="25" fillId="4" borderId="0" xfId="1" applyNumberFormat="1" applyFont="1" applyFill="1" applyBorder="1" applyAlignment="1" applyProtection="1">
      <alignment horizontal="center" vertical="center" wrapText="1"/>
      <protection hidden="1"/>
    </xf>
    <xf numFmtId="2" fontId="16" fillId="4" borderId="0" xfId="1" applyNumberFormat="1" applyFont="1" applyFill="1" applyBorder="1" applyAlignment="1" applyProtection="1">
      <alignment vertical="center" wrapText="1"/>
      <protection hidden="1"/>
    </xf>
    <xf numFmtId="0" fontId="20" fillId="4" borderId="0" xfId="1" applyFont="1" applyFill="1" applyBorder="1" applyAlignment="1" applyProtection="1">
      <alignment vertical="center" wrapText="1"/>
      <protection hidden="1"/>
    </xf>
    <xf numFmtId="0" fontId="20" fillId="4" borderId="0" xfId="1" applyFont="1" applyFill="1" applyBorder="1" applyAlignment="1" applyProtection="1">
      <alignment vertical="center"/>
      <protection hidden="1"/>
    </xf>
    <xf numFmtId="49" fontId="15" fillId="4" borderId="0" xfId="1" applyNumberFormat="1" applyFont="1" applyFill="1" applyBorder="1" applyAlignment="1" applyProtection="1">
      <alignment horizontal="center" vertical="center" wrapText="1"/>
      <protection hidden="1"/>
    </xf>
    <xf numFmtId="0" fontId="18" fillId="4" borderId="0" xfId="2" applyFont="1" applyFill="1" applyBorder="1" applyAlignment="1" applyProtection="1">
      <alignment horizontal="center" vertical="center" wrapText="1"/>
      <protection hidden="1"/>
    </xf>
    <xf numFmtId="164" fontId="2" fillId="4" borderId="0" xfId="1" applyNumberFormat="1" applyFill="1" applyBorder="1" applyAlignment="1" applyProtection="1">
      <alignment vertical="center" wrapText="1"/>
      <protection hidden="1"/>
    </xf>
    <xf numFmtId="0" fontId="2" fillId="4" borderId="0" xfId="1" applyFill="1" applyBorder="1" applyAlignment="1" applyProtection="1">
      <alignment vertical="center" wrapText="1"/>
      <protection hidden="1"/>
    </xf>
    <xf numFmtId="0" fontId="3" fillId="4" borderId="0" xfId="2" applyFont="1" applyFill="1" applyBorder="1" applyAlignment="1" applyProtection="1">
      <alignment vertical="center" wrapText="1"/>
      <protection hidden="1"/>
    </xf>
    <xf numFmtId="0" fontId="1" fillId="4" borderId="0" xfId="2" applyFill="1" applyBorder="1" applyAlignment="1" applyProtection="1">
      <alignment vertical="center" wrapText="1"/>
      <protection hidden="1"/>
    </xf>
    <xf numFmtId="0" fontId="1" fillId="0" borderId="0" xfId="2" applyFill="1" applyBorder="1" applyAlignment="1" applyProtection="1">
      <alignment vertical="center" wrapText="1"/>
      <protection hidden="1"/>
    </xf>
    <xf numFmtId="0" fontId="27" fillId="0" borderId="1" xfId="1" applyFont="1" applyFill="1" applyBorder="1" applyAlignment="1" applyProtection="1">
      <alignment vertical="center"/>
      <protection hidden="1"/>
    </xf>
    <xf numFmtId="0" fontId="27" fillId="0" borderId="2" xfId="1" applyFont="1" applyFill="1" applyBorder="1" applyAlignment="1" applyProtection="1">
      <alignment vertical="center"/>
      <protection hidden="1"/>
    </xf>
    <xf numFmtId="0" fontId="29" fillId="0" borderId="2" xfId="1" applyFont="1" applyFill="1" applyBorder="1" applyAlignment="1" applyProtection="1">
      <alignment horizontal="right" vertical="center"/>
      <protection hidden="1"/>
    </xf>
    <xf numFmtId="2" fontId="27" fillId="0" borderId="2" xfId="1" applyNumberFormat="1" applyFont="1" applyFill="1" applyBorder="1" applyAlignment="1" applyProtection="1">
      <alignment vertical="center"/>
      <protection hidden="1"/>
    </xf>
    <xf numFmtId="0" fontId="30" fillId="0" borderId="2" xfId="1" applyFont="1" applyFill="1" applyBorder="1" applyAlignment="1" applyProtection="1">
      <alignment vertical="center"/>
      <protection hidden="1"/>
    </xf>
    <xf numFmtId="0" fontId="27" fillId="2" borderId="2" xfId="1" applyFont="1" applyFill="1" applyBorder="1" applyAlignment="1" applyProtection="1">
      <alignment vertical="center"/>
      <protection hidden="1"/>
    </xf>
    <xf numFmtId="0" fontId="27" fillId="3" borderId="2" xfId="1" applyFont="1" applyFill="1" applyBorder="1" applyAlignment="1" applyProtection="1">
      <alignment vertical="center"/>
      <protection hidden="1"/>
    </xf>
    <xf numFmtId="0" fontId="27" fillId="0" borderId="4" xfId="1" applyFont="1" applyFill="1" applyBorder="1" applyAlignment="1" applyProtection="1">
      <alignment vertical="center"/>
      <protection hidden="1"/>
    </xf>
    <xf numFmtId="2" fontId="27" fillId="0" borderId="2" xfId="2" applyNumberFormat="1" applyFont="1" applyFill="1" applyBorder="1" applyAlignment="1" applyProtection="1">
      <alignment horizontal="center" wrapText="1"/>
      <protection hidden="1"/>
    </xf>
    <xf numFmtId="0" fontId="31" fillId="0" borderId="0" xfId="2" applyFont="1" applyFill="1" applyAlignment="1" applyProtection="1">
      <alignment vertical="center" wrapText="1"/>
      <protection hidden="1"/>
    </xf>
    <xf numFmtId="2" fontId="31" fillId="0" borderId="0" xfId="2" applyNumberFormat="1" applyFont="1" applyFill="1" applyAlignment="1" applyProtection="1">
      <alignment vertical="center" wrapText="1"/>
      <protection hidden="1"/>
    </xf>
    <xf numFmtId="0" fontId="27" fillId="0" borderId="5" xfId="2" applyFont="1" applyFill="1" applyBorder="1" applyAlignment="1" applyProtection="1">
      <alignment horizontal="center" vertical="center"/>
      <protection hidden="1"/>
    </xf>
    <xf numFmtId="0" fontId="27" fillId="0" borderId="6" xfId="2" applyFont="1" applyFill="1" applyBorder="1" applyAlignment="1" applyProtection="1">
      <alignment horizontal="center" vertical="center"/>
      <protection hidden="1"/>
    </xf>
    <xf numFmtId="0" fontId="29" fillId="0" borderId="5" xfId="2" applyFont="1" applyFill="1" applyBorder="1" applyAlignment="1" applyProtection="1">
      <alignment horizontal="right" vertical="center"/>
      <protection hidden="1"/>
    </xf>
    <xf numFmtId="49" fontId="27" fillId="0" borderId="5" xfId="2" applyNumberFormat="1" applyFont="1" applyFill="1" applyBorder="1" applyAlignment="1" applyProtection="1">
      <alignment horizontal="center" vertical="center" textRotation="90"/>
      <protection hidden="1"/>
    </xf>
    <xf numFmtId="0" fontId="27" fillId="2" borderId="5" xfId="2" applyFont="1" applyFill="1" applyBorder="1" applyAlignment="1" applyProtection="1">
      <alignment horizontal="center" vertical="center" textRotation="90"/>
      <protection hidden="1"/>
    </xf>
    <xf numFmtId="0" fontId="27" fillId="0" borderId="5" xfId="2" applyFont="1" applyFill="1" applyBorder="1" applyAlignment="1" applyProtection="1">
      <alignment horizontal="center" vertical="center" textRotation="90"/>
      <protection hidden="1"/>
    </xf>
    <xf numFmtId="0" fontId="27" fillId="0" borderId="5" xfId="1" applyFont="1" applyFill="1" applyBorder="1" applyAlignment="1" applyProtection="1">
      <alignment horizontal="center" vertical="center" textRotation="90"/>
      <protection hidden="1"/>
    </xf>
    <xf numFmtId="0" fontId="27" fillId="3" borderId="5" xfId="1" applyFont="1" applyFill="1" applyBorder="1" applyAlignment="1" applyProtection="1">
      <alignment horizontal="center" vertical="center" textRotation="90"/>
      <protection hidden="1"/>
    </xf>
    <xf numFmtId="2" fontId="31" fillId="0" borderId="1" xfId="2" applyNumberFormat="1" applyFont="1" applyFill="1" applyBorder="1" applyAlignment="1" applyProtection="1">
      <alignment vertical="center" wrapText="1"/>
      <protection hidden="1"/>
    </xf>
    <xf numFmtId="1" fontId="32" fillId="0" borderId="10" xfId="2" applyNumberFormat="1" applyFont="1" applyFill="1" applyBorder="1" applyAlignment="1" applyProtection="1">
      <alignment horizontal="center" vertical="center"/>
      <protection hidden="1"/>
    </xf>
    <xf numFmtId="1" fontId="33" fillId="0" borderId="11" xfId="4" applyNumberFormat="1" applyFont="1" applyFill="1" applyBorder="1" applyAlignment="1" applyProtection="1">
      <alignment horizontal="center" vertical="center"/>
      <protection hidden="1"/>
    </xf>
    <xf numFmtId="1" fontId="34" fillId="0" borderId="11" xfId="4" applyNumberFormat="1" applyFont="1" applyFill="1" applyBorder="1" applyAlignment="1" applyProtection="1">
      <alignment horizontal="right" vertical="center"/>
      <protection hidden="1"/>
    </xf>
    <xf numFmtId="2" fontId="27" fillId="0" borderId="12" xfId="2" quotePrefix="1" applyNumberFormat="1" applyFont="1" applyFill="1" applyBorder="1" applyAlignment="1" applyProtection="1">
      <alignment horizontal="right" vertical="center"/>
      <protection hidden="1"/>
    </xf>
    <xf numFmtId="0" fontId="27" fillId="0" borderId="12" xfId="2" applyNumberFormat="1" applyFont="1" applyFill="1" applyBorder="1" applyAlignment="1" applyProtection="1">
      <alignment horizontal="right" vertical="center"/>
      <protection hidden="1"/>
    </xf>
    <xf numFmtId="1" fontId="35" fillId="0" borderId="12" xfId="2" applyNumberFormat="1" applyFont="1" applyFill="1" applyBorder="1" applyAlignment="1" applyProtection="1">
      <alignment horizontal="right" vertical="center"/>
      <protection hidden="1"/>
    </xf>
    <xf numFmtId="2" fontId="36" fillId="0" borderId="11" xfId="4" applyNumberFormat="1" applyFont="1" applyFill="1" applyBorder="1" applyAlignment="1" applyProtection="1">
      <alignment horizontal="right" vertical="center"/>
      <protection hidden="1"/>
    </xf>
    <xf numFmtId="1" fontId="37" fillId="0" borderId="11" xfId="4" applyNumberFormat="1" applyFont="1" applyFill="1" applyBorder="1" applyAlignment="1" applyProtection="1">
      <alignment horizontal="right" vertical="center"/>
      <protection hidden="1"/>
    </xf>
    <xf numFmtId="2" fontId="27" fillId="2" borderId="12" xfId="2" applyNumberFormat="1" applyFont="1" applyFill="1" applyBorder="1" applyAlignment="1" applyProtection="1">
      <alignment horizontal="center" vertical="center"/>
      <protection hidden="1"/>
    </xf>
    <xf numFmtId="2" fontId="31" fillId="0" borderId="10" xfId="2" applyNumberFormat="1" applyFont="1" applyFill="1" applyBorder="1" applyAlignment="1" applyProtection="1">
      <alignment vertical="center"/>
      <protection hidden="1"/>
    </xf>
    <xf numFmtId="2" fontId="27" fillId="0" borderId="10" xfId="2" applyNumberFormat="1" applyFont="1" applyFill="1" applyBorder="1" applyAlignment="1" applyProtection="1">
      <alignment horizontal="center" vertical="center"/>
      <protection hidden="1"/>
    </xf>
    <xf numFmtId="2" fontId="27" fillId="0" borderId="12" xfId="2" applyNumberFormat="1" applyFont="1" applyFill="1" applyBorder="1" applyAlignment="1" applyProtection="1">
      <alignment horizontal="center" vertical="center"/>
      <protection hidden="1"/>
    </xf>
    <xf numFmtId="2" fontId="31" fillId="3" borderId="12" xfId="2" applyNumberFormat="1" applyFont="1" applyFill="1" applyBorder="1" applyAlignment="1" applyProtection="1">
      <alignment vertical="center"/>
      <protection hidden="1"/>
    </xf>
    <xf numFmtId="2" fontId="38" fillId="0" borderId="13" xfId="2" applyNumberFormat="1" applyFont="1" applyFill="1" applyBorder="1" applyAlignment="1" applyProtection="1">
      <alignment horizontal="center" vertical="center" readingOrder="1"/>
      <protection hidden="1"/>
    </xf>
    <xf numFmtId="2" fontId="38" fillId="0" borderId="1" xfId="2" applyNumberFormat="1" applyFont="1" applyFill="1" applyBorder="1" applyAlignment="1" applyProtection="1">
      <alignment horizontal="center" vertical="center" readingOrder="1"/>
      <protection hidden="1"/>
    </xf>
    <xf numFmtId="0" fontId="39" fillId="0" borderId="12" xfId="2" applyNumberFormat="1" applyFont="1" applyFill="1" applyBorder="1" applyAlignment="1" applyProtection="1">
      <alignment horizontal="right" vertical="center"/>
      <protection hidden="1"/>
    </xf>
    <xf numFmtId="0" fontId="40" fillId="0" borderId="0" xfId="2" applyFont="1" applyProtection="1">
      <protection hidden="1"/>
    </xf>
    <xf numFmtId="0" fontId="40" fillId="3" borderId="0" xfId="2" applyFont="1" applyFill="1" applyProtection="1">
      <protection hidden="1"/>
    </xf>
    <xf numFmtId="1" fontId="8" fillId="0" borderId="11" xfId="4" applyNumberFormat="1" applyFont="1" applyFill="1" applyBorder="1" applyAlignment="1" applyProtection="1">
      <alignment horizontal="center" vertical="center"/>
      <protection locked="0" hidden="1"/>
    </xf>
    <xf numFmtId="0" fontId="26" fillId="4" borderId="0" xfId="1" applyFont="1" applyFill="1" applyBorder="1" applyAlignment="1" applyProtection="1">
      <alignment horizontal="center" vertical="center" wrapText="1"/>
      <protection hidden="1"/>
    </xf>
    <xf numFmtId="0" fontId="20" fillId="4" borderId="0" xfId="1" applyFont="1" applyFill="1" applyBorder="1" applyAlignment="1" applyProtection="1">
      <alignment horizontal="center" vertical="center" wrapText="1"/>
      <protection hidden="1"/>
    </xf>
    <xf numFmtId="0" fontId="20" fillId="4" borderId="0" xfId="1" applyFont="1" applyFill="1" applyBorder="1" applyAlignment="1" applyProtection="1">
      <alignment horizontal="center" vertical="center"/>
      <protection hidden="1"/>
    </xf>
    <xf numFmtId="0" fontId="17" fillId="4" borderId="10" xfId="1" applyFont="1" applyFill="1" applyBorder="1" applyAlignment="1" applyProtection="1">
      <alignment horizontal="center" vertical="center" wrapText="1"/>
      <protection hidden="1"/>
    </xf>
    <xf numFmtId="0" fontId="17" fillId="4" borderId="15" xfId="1" applyFont="1" applyFill="1" applyBorder="1" applyAlignment="1" applyProtection="1">
      <alignment horizontal="center" vertical="center" wrapText="1"/>
      <protection hidden="1"/>
    </xf>
    <xf numFmtId="0" fontId="9" fillId="4" borderId="10" xfId="1" applyFont="1" applyFill="1" applyBorder="1" applyAlignment="1" applyProtection="1">
      <alignment horizontal="center" vertical="center" wrapText="1"/>
      <protection hidden="1"/>
    </xf>
    <xf numFmtId="0" fontId="9" fillId="4" borderId="15" xfId="1" applyFont="1" applyFill="1" applyBorder="1" applyAlignment="1" applyProtection="1">
      <alignment horizontal="center" vertical="center"/>
      <protection hidden="1"/>
    </xf>
    <xf numFmtId="0" fontId="9" fillId="4" borderId="10" xfId="1" applyFont="1" applyFill="1" applyBorder="1" applyAlignment="1" applyProtection="1">
      <alignment horizontal="center" vertical="center"/>
      <protection hidden="1"/>
    </xf>
    <xf numFmtId="0" fontId="23" fillId="4" borderId="0" xfId="1" applyFont="1" applyFill="1" applyBorder="1" applyAlignment="1" applyProtection="1">
      <alignment horizontal="center" vertical="center" wrapText="1"/>
      <protection hidden="1"/>
    </xf>
    <xf numFmtId="2" fontId="14" fillId="4" borderId="0" xfId="1" applyNumberFormat="1" applyFont="1" applyFill="1" applyBorder="1" applyAlignment="1" applyProtection="1">
      <alignment horizontal="center" vertical="center"/>
      <protection hidden="1"/>
    </xf>
    <xf numFmtId="0" fontId="24" fillId="4" borderId="0" xfId="1" applyFont="1" applyFill="1" applyBorder="1" applyAlignment="1" applyProtection="1">
      <alignment horizontal="center" vertical="center" wrapText="1"/>
      <protection hidden="1"/>
    </xf>
    <xf numFmtId="0" fontId="27" fillId="0" borderId="3" xfId="1" applyFont="1" applyFill="1" applyBorder="1" applyAlignment="1" applyProtection="1">
      <alignment horizontal="center" vertical="center" wrapText="1"/>
      <protection hidden="1"/>
    </xf>
    <xf numFmtId="0" fontId="6" fillId="0" borderId="8" xfId="3" applyNumberFormat="1" applyFont="1" applyFill="1" applyBorder="1" applyAlignment="1" applyProtection="1">
      <alignment horizontal="center" vertical="center" wrapText="1" readingOrder="1"/>
      <protection hidden="1"/>
    </xf>
    <xf numFmtId="0" fontId="6" fillId="0" borderId="9" xfId="3" applyNumberFormat="1" applyFont="1" applyFill="1" applyBorder="1" applyAlignment="1" applyProtection="1">
      <alignment horizontal="center" vertical="center" wrapText="1" readingOrder="1"/>
      <protection hidden="1"/>
    </xf>
    <xf numFmtId="0" fontId="12" fillId="0" borderId="14" xfId="1" applyFont="1" applyFill="1" applyBorder="1" applyAlignment="1" applyProtection="1">
      <alignment horizontal="center" vertical="center" wrapText="1"/>
      <protection hidden="1"/>
    </xf>
    <xf numFmtId="2" fontId="14" fillId="4" borderId="10" xfId="1" applyNumberFormat="1" applyFont="1" applyFill="1" applyBorder="1" applyAlignment="1" applyProtection="1">
      <alignment horizontal="center" vertical="center"/>
      <protection hidden="1"/>
    </xf>
    <xf numFmtId="0" fontId="9" fillId="4" borderId="15" xfId="1" applyFont="1" applyFill="1" applyBorder="1" applyAlignment="1" applyProtection="1">
      <alignment horizontal="center" vertical="center" wrapText="1"/>
      <protection hidden="1"/>
    </xf>
  </cellXfs>
  <cellStyles count="5">
    <cellStyle name="Normal" xfId="0" builtinId="0"/>
    <cellStyle name="Normal 13 2" xfId="3"/>
    <cellStyle name="Normal 2 2" xfId="1"/>
    <cellStyle name="Normal 25" xfId="2"/>
    <cellStyle name="Normal 4" xfId="4"/>
  </cellStyles>
  <dxfs count="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1266825</xdr:colOff>
          <xdr:row>8</xdr:row>
          <xdr:rowOff>0</xdr:rowOff>
        </xdr:from>
        <xdr:to>
          <xdr:col>43</xdr:col>
          <xdr:colOff>533400</xdr:colOff>
          <xdr:row>8</xdr:row>
          <xdr:rowOff>228600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1266825</xdr:colOff>
          <xdr:row>9</xdr:row>
          <xdr:rowOff>0</xdr:rowOff>
        </xdr:from>
        <xdr:to>
          <xdr:col>43</xdr:col>
          <xdr:colOff>533400</xdr:colOff>
          <xdr:row>9</xdr:row>
          <xdr:rowOff>228600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AQ52"/>
  <sheetViews>
    <sheetView rightToLeft="1" tabSelected="1" topLeftCell="AN1" zoomScaleNormal="100" workbookViewId="0">
      <selection activeCell="AO3" sqref="AO3"/>
    </sheetView>
  </sheetViews>
  <sheetFormatPr defaultRowHeight="15"/>
  <cols>
    <col min="1" max="1" width="4.28515625" style="73" hidden="1" customWidth="1"/>
    <col min="2" max="2" width="10" style="73" hidden="1" customWidth="1"/>
    <col min="3" max="3" width="17.140625" style="73" hidden="1" customWidth="1"/>
    <col min="4" max="4" width="5.42578125" style="73" hidden="1" customWidth="1"/>
    <col min="5" max="6" width="4" style="73" hidden="1" customWidth="1"/>
    <col min="7" max="8" width="5" style="73" hidden="1" customWidth="1"/>
    <col min="9" max="9" width="5.42578125" style="73" hidden="1" customWidth="1"/>
    <col min="10" max="10" width="4.42578125" style="73" hidden="1" customWidth="1"/>
    <col min="11" max="13" width="4" style="73" hidden="1" customWidth="1"/>
    <col min="14" max="14" width="5" style="73" hidden="1" customWidth="1"/>
    <col min="15" max="15" width="4" style="73" hidden="1" customWidth="1"/>
    <col min="16" max="16" width="4.7109375" style="73" hidden="1" customWidth="1"/>
    <col min="17" max="17" width="4" style="73" hidden="1" customWidth="1"/>
    <col min="18" max="18" width="5.42578125" style="73" hidden="1" customWidth="1"/>
    <col min="19" max="23" width="4" style="73" hidden="1" customWidth="1"/>
    <col min="24" max="27" width="2.7109375" style="73" hidden="1" customWidth="1"/>
    <col min="28" max="28" width="4.5703125" style="73" hidden="1" customWidth="1"/>
    <col min="29" max="29" width="5.42578125" style="73" hidden="1" customWidth="1"/>
    <col min="30" max="30" width="4.85546875" style="73" hidden="1" customWidth="1"/>
    <col min="31" max="31" width="3.7109375" style="73" hidden="1" customWidth="1"/>
    <col min="32" max="32" width="4.42578125" style="73" hidden="1" customWidth="1"/>
    <col min="33" max="33" width="4.85546875" style="74" hidden="1" customWidth="1"/>
    <col min="34" max="34" width="5.42578125" style="73" hidden="1" customWidth="1"/>
    <col min="35" max="35" width="6.5703125" style="73" hidden="1" customWidth="1"/>
    <col min="36" max="36" width="6.140625" style="73" hidden="1" customWidth="1"/>
    <col min="37" max="37" width="7.85546875" style="73" hidden="1" customWidth="1"/>
    <col min="38" max="38" width="7.140625" style="73" hidden="1" customWidth="1"/>
    <col min="39" max="39" width="0" style="73" hidden="1" customWidth="1"/>
    <col min="40" max="40" width="39.140625" style="2" bestFit="1" customWidth="1"/>
    <col min="41" max="41" width="17.28515625" style="2" customWidth="1"/>
    <col min="42" max="42" width="15" style="2" customWidth="1"/>
    <col min="43" max="43" width="20.140625" style="2" customWidth="1"/>
    <col min="44" max="16384" width="9.140625" style="2"/>
  </cols>
  <sheetData>
    <row r="1" spans="1:43" ht="21.75" thickBot="1">
      <c r="A1" s="37" t="s">
        <v>103</v>
      </c>
      <c r="B1" s="38"/>
      <c r="C1" s="39"/>
      <c r="D1" s="38"/>
      <c r="E1" s="38"/>
      <c r="F1" s="38"/>
      <c r="G1" s="38"/>
      <c r="H1" s="38"/>
      <c r="I1" s="38"/>
      <c r="J1" s="40"/>
      <c r="K1" s="38"/>
      <c r="L1" s="38"/>
      <c r="M1" s="41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42"/>
      <c r="Z1" s="38"/>
      <c r="AA1" s="87"/>
      <c r="AB1" s="87"/>
      <c r="AC1" s="87"/>
      <c r="AD1" s="38"/>
      <c r="AE1" s="38"/>
      <c r="AF1" s="38"/>
      <c r="AG1" s="43"/>
      <c r="AH1" s="38"/>
      <c r="AI1" s="44"/>
      <c r="AJ1" s="45"/>
      <c r="AK1" s="45"/>
      <c r="AL1" s="46"/>
      <c r="AM1" s="47"/>
      <c r="AN1" s="1"/>
      <c r="AO1" s="1"/>
      <c r="AP1" s="1"/>
      <c r="AQ1" s="1"/>
    </row>
    <row r="2" spans="1:43" ht="88.5" customHeight="1" thickBot="1">
      <c r="A2" s="48" t="s">
        <v>0</v>
      </c>
      <c r="B2" s="49" t="s">
        <v>1</v>
      </c>
      <c r="C2" s="50" t="s">
        <v>2</v>
      </c>
      <c r="D2" s="51" t="s">
        <v>3</v>
      </c>
      <c r="E2" s="51"/>
      <c r="F2" s="51" t="s">
        <v>4</v>
      </c>
      <c r="G2" s="51" t="s">
        <v>5</v>
      </c>
      <c r="H2" s="51" t="s">
        <v>6</v>
      </c>
      <c r="I2" s="51" t="s">
        <v>7</v>
      </c>
      <c r="J2" s="51" t="s">
        <v>8</v>
      </c>
      <c r="K2" s="51"/>
      <c r="L2" s="51" t="s">
        <v>9</v>
      </c>
      <c r="M2" s="51" t="s">
        <v>10</v>
      </c>
      <c r="N2" s="51" t="s">
        <v>11</v>
      </c>
      <c r="O2" s="51" t="s">
        <v>12</v>
      </c>
      <c r="P2" s="51" t="s">
        <v>13</v>
      </c>
      <c r="Q2" s="51" t="s">
        <v>14</v>
      </c>
      <c r="R2" s="51" t="s">
        <v>15</v>
      </c>
      <c r="S2" s="51" t="s">
        <v>16</v>
      </c>
      <c r="T2" s="51" t="s">
        <v>17</v>
      </c>
      <c r="U2" s="51" t="s">
        <v>18</v>
      </c>
      <c r="V2" s="51" t="s">
        <v>19</v>
      </c>
      <c r="W2" s="51" t="s">
        <v>20</v>
      </c>
      <c r="X2" s="51"/>
      <c r="Y2" s="52" t="s">
        <v>21</v>
      </c>
      <c r="Z2" s="53" t="s">
        <v>22</v>
      </c>
      <c r="AA2" s="53" t="s">
        <v>23</v>
      </c>
      <c r="AB2" s="53" t="s">
        <v>24</v>
      </c>
      <c r="AC2" s="53" t="s">
        <v>25</v>
      </c>
      <c r="AD2" s="53" t="s">
        <v>26</v>
      </c>
      <c r="AE2" s="54" t="s">
        <v>27</v>
      </c>
      <c r="AF2" s="54" t="s">
        <v>28</v>
      </c>
      <c r="AG2" s="55" t="s">
        <v>26</v>
      </c>
      <c r="AH2" s="54" t="s">
        <v>29</v>
      </c>
      <c r="AI2" s="54" t="s">
        <v>30</v>
      </c>
      <c r="AJ2" s="54" t="s">
        <v>31</v>
      </c>
      <c r="AK2" s="54"/>
      <c r="AL2" s="46"/>
      <c r="AM2" s="56"/>
      <c r="AN2" s="3" t="s">
        <v>32</v>
      </c>
      <c r="AO2" s="88" t="s">
        <v>33</v>
      </c>
      <c r="AP2" s="88"/>
      <c r="AQ2" s="89"/>
    </row>
    <row r="3" spans="1:43" ht="24.95" customHeight="1" thickTop="1">
      <c r="A3" s="57">
        <v>1</v>
      </c>
      <c r="B3" s="58">
        <v>401767262</v>
      </c>
      <c r="C3" s="59" t="s">
        <v>34</v>
      </c>
      <c r="D3" s="60"/>
      <c r="E3" s="61" t="s">
        <v>35</v>
      </c>
      <c r="F3" s="61" t="s">
        <v>36</v>
      </c>
      <c r="G3" s="62" t="s">
        <v>36</v>
      </c>
      <c r="H3" s="62" t="s">
        <v>36</v>
      </c>
      <c r="I3" s="62" t="s">
        <v>36</v>
      </c>
      <c r="J3" s="63"/>
      <c r="K3" s="61"/>
      <c r="L3" s="61">
        <v>25</v>
      </c>
      <c r="M3" s="64" t="s">
        <v>37</v>
      </c>
      <c r="N3" s="61"/>
      <c r="O3" s="61" t="s">
        <v>38</v>
      </c>
      <c r="P3" s="61"/>
      <c r="Q3" s="61"/>
      <c r="R3" s="61"/>
      <c r="S3" s="61"/>
      <c r="T3" s="61"/>
      <c r="U3" s="61"/>
      <c r="V3" s="61"/>
      <c r="W3" s="61"/>
      <c r="X3" s="61"/>
      <c r="Y3" s="65"/>
      <c r="Z3" s="63"/>
      <c r="AA3" s="65"/>
      <c r="AB3" s="66"/>
      <c r="AC3" s="67">
        <f t="shared" ref="AC3:AC36" si="0">AE3+AF3+AG3+(AH3/10)+(AI3*15/20)</f>
        <v>0.4</v>
      </c>
      <c r="AD3" s="66"/>
      <c r="AE3" s="66">
        <v>0.4</v>
      </c>
      <c r="AF3" s="68">
        <v>0</v>
      </c>
      <c r="AG3" s="69"/>
      <c r="AH3" s="68">
        <v>0</v>
      </c>
      <c r="AI3" s="67">
        <v>0</v>
      </c>
      <c r="AJ3" s="66">
        <f t="shared" ref="AJ3:AJ10" si="1">(AH3*4/20)+AE3+AF3+(AG3*2/10)+(AI3*12/20)</f>
        <v>0.4</v>
      </c>
      <c r="AK3" s="66"/>
      <c r="AL3" s="70"/>
      <c r="AM3" s="71"/>
      <c r="AN3" s="4" t="s">
        <v>39</v>
      </c>
      <c r="AO3" s="75"/>
      <c r="AP3" s="81" t="s">
        <v>40</v>
      </c>
      <c r="AQ3" s="82"/>
    </row>
    <row r="4" spans="1:43" ht="24.95" customHeight="1">
      <c r="A4" s="57">
        <v>2</v>
      </c>
      <c r="B4" s="58">
        <v>401764075</v>
      </c>
      <c r="C4" s="59" t="s">
        <v>41</v>
      </c>
      <c r="D4" s="60"/>
      <c r="E4" s="61"/>
      <c r="F4" s="61" t="s">
        <v>36</v>
      </c>
      <c r="G4" s="62" t="s">
        <v>36</v>
      </c>
      <c r="H4" s="62" t="s">
        <v>36</v>
      </c>
      <c r="I4" s="62" t="s">
        <v>36</v>
      </c>
      <c r="J4" s="63"/>
      <c r="K4" s="61"/>
      <c r="L4" s="61"/>
      <c r="M4" s="64" t="s">
        <v>37</v>
      </c>
      <c r="N4" s="61">
        <v>9</v>
      </c>
      <c r="O4" s="61"/>
      <c r="P4" s="61"/>
      <c r="Q4" s="61"/>
      <c r="R4" s="61"/>
      <c r="S4" s="61"/>
      <c r="T4" s="61"/>
      <c r="U4" s="61"/>
      <c r="V4" s="61"/>
      <c r="W4" s="61"/>
      <c r="X4" s="61"/>
      <c r="Y4" s="65"/>
      <c r="Z4" s="63"/>
      <c r="AA4" s="65"/>
      <c r="AB4" s="66"/>
      <c r="AC4" s="67">
        <f t="shared" si="0"/>
        <v>0.2</v>
      </c>
      <c r="AD4" s="66"/>
      <c r="AE4" s="66">
        <v>0.2</v>
      </c>
      <c r="AF4" s="68">
        <v>0</v>
      </c>
      <c r="AG4" s="69"/>
      <c r="AH4" s="68">
        <v>0</v>
      </c>
      <c r="AI4" s="67">
        <v>0</v>
      </c>
      <c r="AJ4" s="66">
        <f t="shared" si="1"/>
        <v>0.2</v>
      </c>
      <c r="AK4" s="66"/>
      <c r="AL4" s="70"/>
      <c r="AM4" s="71"/>
      <c r="AN4" s="5" t="s">
        <v>42</v>
      </c>
      <c r="AO4" s="6" t="e">
        <f>VLOOKUP($AO3,$B:$AK,2,FALSE)</f>
        <v>#N/A</v>
      </c>
      <c r="AP4" s="83"/>
      <c r="AQ4" s="82"/>
    </row>
    <row r="5" spans="1:43" ht="24.95" customHeight="1">
      <c r="A5" s="57">
        <v>3</v>
      </c>
      <c r="B5" s="58">
        <v>401761675</v>
      </c>
      <c r="C5" s="59" t="s">
        <v>43</v>
      </c>
      <c r="D5" s="60"/>
      <c r="E5" s="61" t="s">
        <v>35</v>
      </c>
      <c r="F5" s="61" t="s">
        <v>36</v>
      </c>
      <c r="G5" s="62" t="s">
        <v>36</v>
      </c>
      <c r="H5" s="62" t="s">
        <v>36</v>
      </c>
      <c r="I5" s="62" t="s">
        <v>36</v>
      </c>
      <c r="J5" s="63" t="s">
        <v>44</v>
      </c>
      <c r="K5" s="61"/>
      <c r="L5" s="61">
        <v>25</v>
      </c>
      <c r="M5" s="64">
        <v>2</v>
      </c>
      <c r="N5" s="61"/>
      <c r="O5" s="61"/>
      <c r="P5" s="61">
        <v>23</v>
      </c>
      <c r="Q5" s="61"/>
      <c r="R5" s="61"/>
      <c r="S5" s="61"/>
      <c r="T5" s="61"/>
      <c r="U5" s="61"/>
      <c r="V5" s="61"/>
      <c r="W5" s="61"/>
      <c r="X5" s="61"/>
      <c r="Y5" s="65"/>
      <c r="Z5" s="63"/>
      <c r="AA5" s="65"/>
      <c r="AB5" s="66"/>
      <c r="AC5" s="67">
        <f t="shared" si="0"/>
        <v>0.2</v>
      </c>
      <c r="AD5" s="66"/>
      <c r="AE5" s="66">
        <v>0.2</v>
      </c>
      <c r="AF5" s="68">
        <v>0</v>
      </c>
      <c r="AG5" s="69"/>
      <c r="AH5" s="68">
        <v>0</v>
      </c>
      <c r="AI5" s="67">
        <v>0</v>
      </c>
      <c r="AJ5" s="66">
        <f t="shared" si="1"/>
        <v>0.2</v>
      </c>
      <c r="AK5" s="66"/>
      <c r="AL5" s="70"/>
      <c r="AM5" s="71"/>
      <c r="AN5" s="90" t="s">
        <v>45</v>
      </c>
      <c r="AO5" s="91" t="e">
        <f>AO14</f>
        <v>#N/A</v>
      </c>
      <c r="AP5" s="81" t="s">
        <v>46</v>
      </c>
      <c r="AQ5" s="92"/>
    </row>
    <row r="6" spans="1:43" ht="24.95" customHeight="1">
      <c r="A6" s="57">
        <v>4</v>
      </c>
      <c r="B6" s="58">
        <v>401764428</v>
      </c>
      <c r="C6" s="59" t="s">
        <v>47</v>
      </c>
      <c r="D6" s="60">
        <v>16.25</v>
      </c>
      <c r="E6" s="61"/>
      <c r="F6" s="61">
        <v>80</v>
      </c>
      <c r="G6" s="62">
        <v>50</v>
      </c>
      <c r="H6" s="62">
        <v>70</v>
      </c>
      <c r="I6" s="62" t="s">
        <v>36</v>
      </c>
      <c r="J6" s="63" t="s">
        <v>48</v>
      </c>
      <c r="K6" s="61"/>
      <c r="L6" s="61">
        <v>25</v>
      </c>
      <c r="M6" s="64">
        <v>2</v>
      </c>
      <c r="N6" s="61">
        <v>9</v>
      </c>
      <c r="O6" s="61" t="s">
        <v>49</v>
      </c>
      <c r="P6" s="61"/>
      <c r="Q6" s="61" t="s">
        <v>50</v>
      </c>
      <c r="R6" s="61" t="s">
        <v>51</v>
      </c>
      <c r="S6" s="61">
        <v>14</v>
      </c>
      <c r="T6" s="61">
        <v>21</v>
      </c>
      <c r="U6" s="61" t="s">
        <v>52</v>
      </c>
      <c r="V6" s="72">
        <v>5</v>
      </c>
      <c r="W6" s="61">
        <v>12</v>
      </c>
      <c r="X6" s="61"/>
      <c r="Y6" s="65"/>
      <c r="Z6" s="63"/>
      <c r="AA6" s="65"/>
      <c r="AB6" s="66"/>
      <c r="AC6" s="67">
        <f t="shared" si="0"/>
        <v>15.012499999999999</v>
      </c>
      <c r="AD6" s="66"/>
      <c r="AE6" s="66">
        <v>1</v>
      </c>
      <c r="AF6" s="68">
        <v>0.9</v>
      </c>
      <c r="AG6" s="69"/>
      <c r="AH6" s="68">
        <v>9.25</v>
      </c>
      <c r="AI6" s="67">
        <v>16.25</v>
      </c>
      <c r="AJ6" s="66">
        <f t="shared" si="1"/>
        <v>13.5</v>
      </c>
      <c r="AK6" s="66"/>
      <c r="AL6" s="70"/>
      <c r="AM6" s="71"/>
      <c r="AN6" s="90"/>
      <c r="AO6" s="91"/>
      <c r="AP6" s="81"/>
      <c r="AQ6" s="92"/>
    </row>
    <row r="7" spans="1:43" ht="24.95" customHeight="1">
      <c r="A7" s="57">
        <v>5</v>
      </c>
      <c r="B7" s="58">
        <v>401760462</v>
      </c>
      <c r="C7" s="59" t="s">
        <v>53</v>
      </c>
      <c r="D7" s="60">
        <v>9.75</v>
      </c>
      <c r="E7" s="61"/>
      <c r="F7" s="61" t="s">
        <v>36</v>
      </c>
      <c r="G7" s="62">
        <v>90</v>
      </c>
      <c r="H7" s="62">
        <v>70</v>
      </c>
      <c r="I7" s="62">
        <v>60</v>
      </c>
      <c r="J7" s="63" t="s">
        <v>44</v>
      </c>
      <c r="K7" s="61"/>
      <c r="L7" s="61"/>
      <c r="M7" s="64">
        <v>2</v>
      </c>
      <c r="N7" s="61">
        <v>9</v>
      </c>
      <c r="O7" s="61" t="s">
        <v>49</v>
      </c>
      <c r="P7" s="61" t="s">
        <v>54</v>
      </c>
      <c r="Q7" s="61">
        <v>30</v>
      </c>
      <c r="R7" s="61" t="s">
        <v>51</v>
      </c>
      <c r="S7" s="61">
        <v>14</v>
      </c>
      <c r="T7" s="61">
        <v>21</v>
      </c>
      <c r="U7" s="61"/>
      <c r="V7" s="72">
        <v>5</v>
      </c>
      <c r="W7" s="61">
        <v>12</v>
      </c>
      <c r="X7" s="61"/>
      <c r="Y7" s="65"/>
      <c r="Z7" s="63"/>
      <c r="AA7" s="65"/>
      <c r="AB7" s="66"/>
      <c r="AC7" s="67">
        <f t="shared" si="0"/>
        <v>9.7375000000000007</v>
      </c>
      <c r="AD7" s="66"/>
      <c r="AE7" s="66">
        <v>1</v>
      </c>
      <c r="AF7" s="68">
        <v>0.9</v>
      </c>
      <c r="AG7" s="69"/>
      <c r="AH7" s="68">
        <v>5.25</v>
      </c>
      <c r="AI7" s="67">
        <v>9.75</v>
      </c>
      <c r="AJ7" s="66">
        <f t="shared" si="1"/>
        <v>8.7999999999999989</v>
      </c>
      <c r="AK7" s="66"/>
      <c r="AL7" s="70"/>
      <c r="AM7" s="71"/>
      <c r="AN7" s="7" t="s">
        <v>55</v>
      </c>
      <c r="AO7" s="8" t="e">
        <f>VLOOKUP($AO$3,B:AK,33,FALSE)</f>
        <v>#N/A</v>
      </c>
      <c r="AP7" s="79" t="s">
        <v>56</v>
      </c>
      <c r="AQ7" s="80"/>
    </row>
    <row r="8" spans="1:43" ht="24.95" customHeight="1">
      <c r="A8" s="57">
        <v>6</v>
      </c>
      <c r="B8" s="58">
        <v>401762806</v>
      </c>
      <c r="C8" s="59" t="s">
        <v>57</v>
      </c>
      <c r="D8" s="60">
        <v>19.75</v>
      </c>
      <c r="E8" s="61" t="s">
        <v>35</v>
      </c>
      <c r="F8" s="61">
        <v>100</v>
      </c>
      <c r="G8" s="62" t="s">
        <v>36</v>
      </c>
      <c r="H8" s="62">
        <v>90</v>
      </c>
      <c r="I8" s="62" t="s">
        <v>36</v>
      </c>
      <c r="J8" s="63" t="s">
        <v>44</v>
      </c>
      <c r="K8" s="61"/>
      <c r="L8" s="61">
        <v>25</v>
      </c>
      <c r="M8" s="64"/>
      <c r="N8" s="61">
        <v>9</v>
      </c>
      <c r="O8" s="61"/>
      <c r="P8" s="61">
        <v>23</v>
      </c>
      <c r="Q8" s="61">
        <v>30</v>
      </c>
      <c r="R8" s="61" t="s">
        <v>51</v>
      </c>
      <c r="S8" s="61">
        <v>14</v>
      </c>
      <c r="T8" s="61"/>
      <c r="U8" s="61">
        <v>28</v>
      </c>
      <c r="V8" s="72"/>
      <c r="W8" s="61">
        <v>12</v>
      </c>
      <c r="X8" s="61"/>
      <c r="Y8" s="65"/>
      <c r="Z8" s="63"/>
      <c r="AA8" s="65"/>
      <c r="AB8" s="66"/>
      <c r="AC8" s="67">
        <f t="shared" si="0"/>
        <v>18.0625</v>
      </c>
      <c r="AD8" s="66"/>
      <c r="AE8" s="66">
        <v>1</v>
      </c>
      <c r="AF8" s="68">
        <v>0.7</v>
      </c>
      <c r="AG8" s="69"/>
      <c r="AH8" s="68">
        <v>15.5</v>
      </c>
      <c r="AI8" s="67">
        <v>19.75</v>
      </c>
      <c r="AJ8" s="66">
        <f t="shared" si="1"/>
        <v>16.649999999999999</v>
      </c>
      <c r="AK8" s="66"/>
      <c r="AL8" s="70"/>
      <c r="AM8" s="71"/>
      <c r="AN8" s="7" t="s">
        <v>58</v>
      </c>
      <c r="AO8" s="8" t="e">
        <f>VLOOKUP($AO$3,B:AK,34,FALSE)</f>
        <v>#N/A</v>
      </c>
      <c r="AP8" s="79"/>
      <c r="AQ8" s="80"/>
    </row>
    <row r="9" spans="1:43" ht="24.95" customHeight="1">
      <c r="A9" s="57">
        <v>7</v>
      </c>
      <c r="B9" s="58">
        <v>401764114</v>
      </c>
      <c r="C9" s="59" t="s">
        <v>59</v>
      </c>
      <c r="D9" s="60"/>
      <c r="E9" s="61"/>
      <c r="F9" s="61" t="s">
        <v>36</v>
      </c>
      <c r="G9" s="62" t="s">
        <v>36</v>
      </c>
      <c r="H9" s="62" t="s">
        <v>36</v>
      </c>
      <c r="I9" s="62" t="s">
        <v>36</v>
      </c>
      <c r="J9" s="63"/>
      <c r="K9" s="61"/>
      <c r="L9" s="61"/>
      <c r="M9" s="64"/>
      <c r="N9" s="61"/>
      <c r="O9" s="61"/>
      <c r="P9" s="61"/>
      <c r="Q9" s="61"/>
      <c r="R9" s="61"/>
      <c r="S9" s="61"/>
      <c r="T9" s="61"/>
      <c r="U9" s="61"/>
      <c r="V9" s="72"/>
      <c r="W9" s="61"/>
      <c r="X9" s="61"/>
      <c r="Y9" s="65"/>
      <c r="Z9" s="63"/>
      <c r="AA9" s="65"/>
      <c r="AB9" s="66"/>
      <c r="AC9" s="67">
        <f t="shared" si="0"/>
        <v>0</v>
      </c>
      <c r="AD9" s="66"/>
      <c r="AE9" s="66"/>
      <c r="AF9" s="68">
        <v>0</v>
      </c>
      <c r="AG9" s="69"/>
      <c r="AH9" s="68">
        <v>0</v>
      </c>
      <c r="AI9" s="67">
        <v>0</v>
      </c>
      <c r="AJ9" s="66">
        <f t="shared" si="1"/>
        <v>0</v>
      </c>
      <c r="AK9" s="66"/>
      <c r="AL9" s="70"/>
      <c r="AM9" s="71"/>
      <c r="AN9" s="7" t="s">
        <v>60</v>
      </c>
      <c r="AO9" s="8">
        <f>IFERROR(AO7*4/20,0)</f>
        <v>0</v>
      </c>
      <c r="AP9" s="79"/>
      <c r="AQ9" s="80"/>
    </row>
    <row r="10" spans="1:43" ht="24.95" customHeight="1">
      <c r="A10" s="57">
        <v>8</v>
      </c>
      <c r="B10" s="58">
        <v>401761433</v>
      </c>
      <c r="C10" s="59" t="s">
        <v>61</v>
      </c>
      <c r="D10" s="60">
        <v>12.25</v>
      </c>
      <c r="E10" s="61"/>
      <c r="F10" s="61">
        <v>80</v>
      </c>
      <c r="G10" s="62">
        <v>90</v>
      </c>
      <c r="H10" s="62">
        <v>90</v>
      </c>
      <c r="I10" s="62">
        <v>100</v>
      </c>
      <c r="J10" s="63" t="s">
        <v>44</v>
      </c>
      <c r="K10" s="61"/>
      <c r="L10" s="61">
        <v>25</v>
      </c>
      <c r="M10" s="64">
        <v>2</v>
      </c>
      <c r="N10" s="61">
        <v>9</v>
      </c>
      <c r="O10" s="61" t="s">
        <v>49</v>
      </c>
      <c r="P10" s="61" t="s">
        <v>54</v>
      </c>
      <c r="Q10" s="61">
        <v>30</v>
      </c>
      <c r="R10" s="61" t="s">
        <v>51</v>
      </c>
      <c r="S10" s="61">
        <v>14</v>
      </c>
      <c r="T10" s="61">
        <v>21</v>
      </c>
      <c r="U10" s="61" t="s">
        <v>52</v>
      </c>
      <c r="V10" s="72">
        <v>5</v>
      </c>
      <c r="W10" s="61"/>
      <c r="X10" s="61"/>
      <c r="Y10" s="65"/>
      <c r="Z10" s="63"/>
      <c r="AA10" s="65"/>
      <c r="AB10" s="66"/>
      <c r="AC10" s="67">
        <f t="shared" si="0"/>
        <v>12.012499999999999</v>
      </c>
      <c r="AD10" s="66"/>
      <c r="AE10" s="66">
        <v>1</v>
      </c>
      <c r="AF10" s="68">
        <v>1</v>
      </c>
      <c r="AG10" s="69"/>
      <c r="AH10" s="68">
        <v>8.25</v>
      </c>
      <c r="AI10" s="67">
        <v>12.25</v>
      </c>
      <c r="AJ10" s="66">
        <f t="shared" si="1"/>
        <v>11</v>
      </c>
      <c r="AK10" s="66"/>
      <c r="AL10" s="70"/>
      <c r="AM10" s="71"/>
      <c r="AN10" s="9" t="s">
        <v>62</v>
      </c>
      <c r="AO10" s="10">
        <f>IFERROR(AO8*12/20,0)</f>
        <v>0</v>
      </c>
      <c r="AP10" s="81" t="s">
        <v>63</v>
      </c>
      <c r="AQ10" s="82"/>
    </row>
    <row r="11" spans="1:43" ht="24.95" customHeight="1">
      <c r="A11" s="57">
        <v>9</v>
      </c>
      <c r="B11" s="58">
        <v>401762373</v>
      </c>
      <c r="C11" s="59" t="s">
        <v>64</v>
      </c>
      <c r="D11" s="60">
        <v>6.5</v>
      </c>
      <c r="E11" s="61"/>
      <c r="F11" s="61">
        <v>100</v>
      </c>
      <c r="G11" s="62">
        <v>70</v>
      </c>
      <c r="H11" s="62">
        <v>75</v>
      </c>
      <c r="I11" s="62">
        <v>100</v>
      </c>
      <c r="J11" s="63" t="s">
        <v>44</v>
      </c>
      <c r="K11" s="61"/>
      <c r="L11" s="61">
        <v>25</v>
      </c>
      <c r="M11" s="64" t="s">
        <v>65</v>
      </c>
      <c r="N11" s="61">
        <v>9</v>
      </c>
      <c r="O11" s="61" t="s">
        <v>49</v>
      </c>
      <c r="P11" s="61" t="s">
        <v>54</v>
      </c>
      <c r="Q11" s="61">
        <v>30</v>
      </c>
      <c r="R11" s="61" t="s">
        <v>51</v>
      </c>
      <c r="S11" s="61">
        <v>14</v>
      </c>
      <c r="T11" s="61">
        <v>21</v>
      </c>
      <c r="U11" s="61">
        <v>28</v>
      </c>
      <c r="V11" s="72">
        <v>5</v>
      </c>
      <c r="W11" s="61">
        <v>12</v>
      </c>
      <c r="X11" s="61"/>
      <c r="Y11" s="65"/>
      <c r="Z11" s="63"/>
      <c r="AA11" s="65"/>
      <c r="AB11" s="66"/>
      <c r="AC11" s="67">
        <f t="shared" si="0"/>
        <v>17.175000000000001</v>
      </c>
      <c r="AD11" s="66"/>
      <c r="AE11" s="66">
        <v>1</v>
      </c>
      <c r="AF11" s="68">
        <v>1</v>
      </c>
      <c r="AG11" s="69">
        <v>9.9</v>
      </c>
      <c r="AH11" s="68">
        <v>4</v>
      </c>
      <c r="AI11" s="67">
        <v>6.5</v>
      </c>
      <c r="AJ11" s="66">
        <f>(AH11*4/20)+AE11+AF11+(AG11*2/10)+(AI11*12/20)</f>
        <v>8.68</v>
      </c>
      <c r="AK11" s="66"/>
      <c r="AL11" s="70"/>
      <c r="AM11" s="71"/>
      <c r="AN11" s="7" t="s">
        <v>66</v>
      </c>
      <c r="AO11" s="8" t="e">
        <f>(VLOOKUP($AO$3,$B:$AK,30,FALSE))</f>
        <v>#N/A</v>
      </c>
      <c r="AP11" s="83"/>
      <c r="AQ11" s="82"/>
    </row>
    <row r="12" spans="1:43" ht="24.95" customHeight="1">
      <c r="A12" s="57">
        <v>10</v>
      </c>
      <c r="B12" s="58">
        <v>98762283</v>
      </c>
      <c r="C12" s="59" t="s">
        <v>67</v>
      </c>
      <c r="D12" s="60">
        <v>9</v>
      </c>
      <c r="E12" s="61"/>
      <c r="F12" s="61" t="s">
        <v>36</v>
      </c>
      <c r="G12" s="62">
        <v>70</v>
      </c>
      <c r="H12" s="62">
        <v>70</v>
      </c>
      <c r="I12" s="62" t="s">
        <v>36</v>
      </c>
      <c r="J12" s="63"/>
      <c r="K12" s="61"/>
      <c r="L12" s="61"/>
      <c r="M12" s="64">
        <v>2</v>
      </c>
      <c r="N12" s="61" t="s">
        <v>68</v>
      </c>
      <c r="O12" s="61" t="s">
        <v>49</v>
      </c>
      <c r="P12" s="61" t="s">
        <v>54</v>
      </c>
      <c r="Q12" s="61">
        <v>30</v>
      </c>
      <c r="R12" s="61" t="s">
        <v>51</v>
      </c>
      <c r="S12" s="61">
        <v>14</v>
      </c>
      <c r="T12" s="61"/>
      <c r="U12" s="61">
        <v>28</v>
      </c>
      <c r="V12" s="72">
        <v>5</v>
      </c>
      <c r="W12" s="61">
        <v>12</v>
      </c>
      <c r="X12" s="61"/>
      <c r="Y12" s="65"/>
      <c r="Z12" s="63"/>
      <c r="AA12" s="65"/>
      <c r="AB12" s="66"/>
      <c r="AC12" s="67">
        <f t="shared" si="0"/>
        <v>17.149999999999999</v>
      </c>
      <c r="AD12" s="66"/>
      <c r="AE12" s="66">
        <v>1</v>
      </c>
      <c r="AF12" s="68">
        <v>0.8</v>
      </c>
      <c r="AG12" s="69">
        <v>8</v>
      </c>
      <c r="AH12" s="68">
        <v>6</v>
      </c>
      <c r="AI12" s="67">
        <v>9</v>
      </c>
      <c r="AJ12" s="66">
        <f t="shared" ref="AJ12:AJ36" si="2">(AH12*4/20)+AE12+AF12+(AG12*2/10)+(AI12*12/20)</f>
        <v>10</v>
      </c>
      <c r="AK12" s="66"/>
      <c r="AL12" s="70"/>
      <c r="AM12" s="71"/>
      <c r="AN12" s="11" t="s">
        <v>69</v>
      </c>
      <c r="AO12" s="8" t="e">
        <f>(VLOOKUP($AO$3,$B:$AK,31,FALSE))</f>
        <v>#N/A</v>
      </c>
      <c r="AP12" s="12"/>
      <c r="AQ12" s="13"/>
    </row>
    <row r="13" spans="1:43" ht="24.95" customHeight="1" thickBot="1">
      <c r="A13" s="57">
        <v>11</v>
      </c>
      <c r="B13" s="58">
        <v>401766343</v>
      </c>
      <c r="C13" s="59" t="s">
        <v>70</v>
      </c>
      <c r="D13" s="60"/>
      <c r="E13" s="61"/>
      <c r="F13" s="61" t="s">
        <v>36</v>
      </c>
      <c r="G13" s="62" t="s">
        <v>36</v>
      </c>
      <c r="H13" s="62">
        <v>80</v>
      </c>
      <c r="I13" s="62" t="s">
        <v>36</v>
      </c>
      <c r="J13" s="63" t="s">
        <v>44</v>
      </c>
      <c r="K13" s="61"/>
      <c r="L13" s="61"/>
      <c r="M13" s="64">
        <v>2</v>
      </c>
      <c r="N13" s="61"/>
      <c r="O13" s="61"/>
      <c r="P13" s="61"/>
      <c r="Q13" s="61"/>
      <c r="R13" s="61"/>
      <c r="S13" s="61"/>
      <c r="T13" s="61"/>
      <c r="U13" s="61"/>
      <c r="V13" s="72"/>
      <c r="W13" s="61"/>
      <c r="X13" s="61"/>
      <c r="Y13" s="65"/>
      <c r="Z13" s="63"/>
      <c r="AA13" s="65"/>
      <c r="AB13" s="66"/>
      <c r="AC13" s="67">
        <f t="shared" si="0"/>
        <v>0.2</v>
      </c>
      <c r="AD13" s="66"/>
      <c r="AE13" s="66">
        <v>0.1</v>
      </c>
      <c r="AF13" s="68">
        <v>0.1</v>
      </c>
      <c r="AG13" s="69"/>
      <c r="AH13" s="68">
        <v>0</v>
      </c>
      <c r="AI13" s="67">
        <v>0</v>
      </c>
      <c r="AJ13" s="66">
        <f t="shared" si="2"/>
        <v>0.2</v>
      </c>
      <c r="AK13" s="66"/>
      <c r="AL13" s="70"/>
      <c r="AM13" s="71"/>
      <c r="AN13" s="14" t="s">
        <v>71</v>
      </c>
      <c r="AO13" s="15" t="e">
        <f>(2/10)*(VLOOKUP($AO$3,$B:$AK,32,FALSE))</f>
        <v>#N/A</v>
      </c>
      <c r="AP13" s="16"/>
      <c r="AQ13" s="17"/>
    </row>
    <row r="14" spans="1:43" ht="24.95" customHeight="1" thickBot="1">
      <c r="A14" s="57">
        <v>12</v>
      </c>
      <c r="B14" s="58">
        <v>401761394</v>
      </c>
      <c r="C14" s="59" t="s">
        <v>72</v>
      </c>
      <c r="D14" s="60">
        <v>19.75</v>
      </c>
      <c r="E14" s="61"/>
      <c r="F14" s="61">
        <v>100</v>
      </c>
      <c r="G14" s="62">
        <v>100</v>
      </c>
      <c r="H14" s="62">
        <v>90</v>
      </c>
      <c r="I14" s="62">
        <v>100</v>
      </c>
      <c r="J14" s="63" t="s">
        <v>44</v>
      </c>
      <c r="K14" s="61"/>
      <c r="L14" s="61" t="s">
        <v>73</v>
      </c>
      <c r="M14" s="64">
        <v>2</v>
      </c>
      <c r="N14" s="61">
        <v>9</v>
      </c>
      <c r="O14" s="61" t="s">
        <v>49</v>
      </c>
      <c r="P14" s="61" t="s">
        <v>54</v>
      </c>
      <c r="Q14" s="61">
        <v>30</v>
      </c>
      <c r="R14" s="61" t="s">
        <v>51</v>
      </c>
      <c r="S14" s="61">
        <v>14</v>
      </c>
      <c r="T14" s="61">
        <v>21</v>
      </c>
      <c r="U14" s="61">
        <v>28</v>
      </c>
      <c r="V14" s="72">
        <v>5</v>
      </c>
      <c r="W14" s="61">
        <v>12</v>
      </c>
      <c r="X14" s="61"/>
      <c r="Y14" s="65"/>
      <c r="Z14" s="63"/>
      <c r="AA14" s="65"/>
      <c r="AB14" s="66"/>
      <c r="AC14" s="67">
        <f t="shared" si="0"/>
        <v>28.362500000000001</v>
      </c>
      <c r="AD14" s="66"/>
      <c r="AE14" s="66">
        <v>1</v>
      </c>
      <c r="AF14" s="68">
        <v>1</v>
      </c>
      <c r="AG14" s="69">
        <v>10</v>
      </c>
      <c r="AH14" s="68">
        <v>15.5</v>
      </c>
      <c r="AI14" s="67">
        <v>19.75</v>
      </c>
      <c r="AJ14" s="66">
        <f t="shared" si="2"/>
        <v>18.95</v>
      </c>
      <c r="AK14" s="66"/>
      <c r="AL14" s="70"/>
      <c r="AM14" s="71"/>
      <c r="AN14" s="18" t="s">
        <v>74</v>
      </c>
      <c r="AO14" s="19" t="e">
        <f>SUM(AO9:AO13)</f>
        <v>#N/A</v>
      </c>
      <c r="AP14" s="20"/>
      <c r="AQ14" s="21"/>
    </row>
    <row r="15" spans="1:43" ht="24.95" customHeight="1">
      <c r="A15" s="57">
        <v>13</v>
      </c>
      <c r="B15" s="58">
        <v>401762718</v>
      </c>
      <c r="C15" s="59" t="s">
        <v>75</v>
      </c>
      <c r="D15" s="60">
        <v>8.5</v>
      </c>
      <c r="E15" s="61"/>
      <c r="F15" s="61" t="s">
        <v>36</v>
      </c>
      <c r="G15" s="62">
        <v>50</v>
      </c>
      <c r="H15" s="62">
        <v>75</v>
      </c>
      <c r="I15" s="62" t="s">
        <v>36</v>
      </c>
      <c r="J15" s="63"/>
      <c r="K15" s="61"/>
      <c r="L15" s="61"/>
      <c r="M15" s="64" t="s">
        <v>37</v>
      </c>
      <c r="N15" s="61">
        <v>9</v>
      </c>
      <c r="O15" s="61" t="s">
        <v>49</v>
      </c>
      <c r="P15" s="61" t="s">
        <v>54</v>
      </c>
      <c r="Q15" s="61">
        <v>30</v>
      </c>
      <c r="R15" s="61" t="s">
        <v>51</v>
      </c>
      <c r="S15" s="61">
        <v>14</v>
      </c>
      <c r="T15" s="61">
        <v>21</v>
      </c>
      <c r="U15" s="61" t="s">
        <v>52</v>
      </c>
      <c r="V15" s="72">
        <v>5</v>
      </c>
      <c r="W15" s="61"/>
      <c r="X15" s="61"/>
      <c r="Y15" s="65"/>
      <c r="Z15" s="63"/>
      <c r="AA15" s="65"/>
      <c r="AB15" s="66"/>
      <c r="AC15" s="67">
        <f t="shared" si="0"/>
        <v>8.9</v>
      </c>
      <c r="AD15" s="66"/>
      <c r="AE15" s="66">
        <v>1</v>
      </c>
      <c r="AF15" s="68">
        <v>0.8</v>
      </c>
      <c r="AG15" s="69"/>
      <c r="AH15" s="68">
        <v>7.25</v>
      </c>
      <c r="AI15" s="67">
        <v>8.5</v>
      </c>
      <c r="AJ15" s="66">
        <f t="shared" si="2"/>
        <v>8.35</v>
      </c>
      <c r="AK15" s="66"/>
      <c r="AL15" s="70"/>
      <c r="AM15" s="71"/>
      <c r="AN15" s="22"/>
      <c r="AO15" s="23"/>
      <c r="AP15" s="77"/>
      <c r="AQ15" s="78"/>
    </row>
    <row r="16" spans="1:43" ht="24.95" customHeight="1">
      <c r="A16" s="57">
        <v>14</v>
      </c>
      <c r="B16" s="58">
        <v>401762687</v>
      </c>
      <c r="C16" s="59" t="s">
        <v>76</v>
      </c>
      <c r="D16" s="60">
        <v>9.25</v>
      </c>
      <c r="E16" s="61" t="s">
        <v>35</v>
      </c>
      <c r="F16" s="61" t="s">
        <v>36</v>
      </c>
      <c r="G16" s="62" t="s">
        <v>36</v>
      </c>
      <c r="H16" s="62">
        <v>75</v>
      </c>
      <c r="I16" s="62" t="s">
        <v>36</v>
      </c>
      <c r="J16" s="63" t="s">
        <v>44</v>
      </c>
      <c r="K16" s="61"/>
      <c r="L16" s="61">
        <v>25</v>
      </c>
      <c r="M16" s="64" t="s">
        <v>37</v>
      </c>
      <c r="N16" s="61" t="s">
        <v>68</v>
      </c>
      <c r="O16" s="61"/>
      <c r="P16" s="61" t="s">
        <v>54</v>
      </c>
      <c r="Q16" s="61">
        <v>30</v>
      </c>
      <c r="R16" s="61" t="s">
        <v>51</v>
      </c>
      <c r="S16" s="61">
        <v>14</v>
      </c>
      <c r="T16" s="61">
        <v>21</v>
      </c>
      <c r="U16" s="61" t="s">
        <v>52</v>
      </c>
      <c r="V16" s="72">
        <v>5</v>
      </c>
      <c r="W16" s="61">
        <v>12</v>
      </c>
      <c r="X16" s="61"/>
      <c r="Y16" s="65"/>
      <c r="Z16" s="63"/>
      <c r="AA16" s="65"/>
      <c r="AB16" s="66"/>
      <c r="AC16" s="67">
        <f t="shared" si="0"/>
        <v>18.862500000000001</v>
      </c>
      <c r="AD16" s="66"/>
      <c r="AE16" s="66">
        <v>1</v>
      </c>
      <c r="AF16" s="68">
        <v>0.6</v>
      </c>
      <c r="AG16" s="69">
        <v>9.8000000000000007</v>
      </c>
      <c r="AH16" s="68">
        <v>5.25</v>
      </c>
      <c r="AI16" s="67">
        <v>9.25</v>
      </c>
      <c r="AJ16" s="66">
        <f t="shared" si="2"/>
        <v>10.16</v>
      </c>
      <c r="AK16" s="66"/>
      <c r="AL16" s="70"/>
      <c r="AM16" s="71"/>
      <c r="AN16" s="24"/>
      <c r="AO16" s="25"/>
      <c r="AP16" s="78"/>
      <c r="AQ16" s="78"/>
    </row>
    <row r="17" spans="1:43" ht="24.95" customHeight="1">
      <c r="A17" s="57">
        <v>15</v>
      </c>
      <c r="B17" s="58">
        <v>401764372</v>
      </c>
      <c r="C17" s="59" t="s">
        <v>77</v>
      </c>
      <c r="D17" s="60"/>
      <c r="E17" s="61"/>
      <c r="F17" s="61" t="s">
        <v>36</v>
      </c>
      <c r="G17" s="62" t="s">
        <v>36</v>
      </c>
      <c r="H17" s="62" t="s">
        <v>36</v>
      </c>
      <c r="I17" s="62" t="s">
        <v>36</v>
      </c>
      <c r="J17" s="63"/>
      <c r="K17" s="61"/>
      <c r="L17" s="61"/>
      <c r="M17" s="64"/>
      <c r="N17" s="61" t="s">
        <v>68</v>
      </c>
      <c r="O17" s="61"/>
      <c r="P17" s="61"/>
      <c r="Q17" s="61"/>
      <c r="R17" s="61"/>
      <c r="S17" s="61"/>
      <c r="T17" s="61"/>
      <c r="U17" s="61"/>
      <c r="V17" s="72"/>
      <c r="W17" s="61"/>
      <c r="X17" s="61"/>
      <c r="Y17" s="65"/>
      <c r="Z17" s="63"/>
      <c r="AA17" s="65"/>
      <c r="AB17" s="66"/>
      <c r="AC17" s="67">
        <f t="shared" si="0"/>
        <v>0.1</v>
      </c>
      <c r="AD17" s="66"/>
      <c r="AE17" s="66">
        <v>0.1</v>
      </c>
      <c r="AF17" s="68">
        <v>0</v>
      </c>
      <c r="AG17" s="69"/>
      <c r="AH17" s="68">
        <v>0</v>
      </c>
      <c r="AI17" s="67">
        <v>0</v>
      </c>
      <c r="AJ17" s="66">
        <f t="shared" si="2"/>
        <v>0.1</v>
      </c>
      <c r="AK17" s="66"/>
      <c r="AL17" s="70"/>
      <c r="AM17" s="71"/>
      <c r="AN17" s="84"/>
      <c r="AO17" s="85"/>
      <c r="AP17" s="86"/>
      <c r="AQ17" s="86"/>
    </row>
    <row r="18" spans="1:43" ht="24.95" customHeight="1">
      <c r="A18" s="57">
        <v>16</v>
      </c>
      <c r="B18" s="58">
        <v>401760647</v>
      </c>
      <c r="C18" s="59" t="s">
        <v>78</v>
      </c>
      <c r="D18" s="60">
        <v>18.75</v>
      </c>
      <c r="E18" s="61"/>
      <c r="F18" s="61">
        <v>90</v>
      </c>
      <c r="G18" s="62">
        <v>50</v>
      </c>
      <c r="H18" s="62">
        <v>90</v>
      </c>
      <c r="I18" s="62" t="s">
        <v>36</v>
      </c>
      <c r="J18" s="63" t="s">
        <v>44</v>
      </c>
      <c r="K18" s="61"/>
      <c r="L18" s="61">
        <v>25</v>
      </c>
      <c r="M18" s="64">
        <v>2</v>
      </c>
      <c r="N18" s="61">
        <v>9</v>
      </c>
      <c r="O18" s="61" t="s">
        <v>49</v>
      </c>
      <c r="P18" s="61" t="s">
        <v>54</v>
      </c>
      <c r="Q18" s="61"/>
      <c r="R18" s="61" t="s">
        <v>51</v>
      </c>
      <c r="S18" s="61">
        <v>14</v>
      </c>
      <c r="T18" s="61">
        <v>21</v>
      </c>
      <c r="U18" s="61">
        <v>28</v>
      </c>
      <c r="V18" s="72">
        <v>5</v>
      </c>
      <c r="W18" s="61">
        <v>12</v>
      </c>
      <c r="X18" s="61"/>
      <c r="Y18" s="65"/>
      <c r="Z18" s="63"/>
      <c r="AA18" s="65"/>
      <c r="AB18" s="66"/>
      <c r="AC18" s="67">
        <f t="shared" si="0"/>
        <v>17.662500000000001</v>
      </c>
      <c r="AD18" s="66"/>
      <c r="AE18" s="66">
        <v>1</v>
      </c>
      <c r="AF18" s="68">
        <v>1</v>
      </c>
      <c r="AG18" s="69"/>
      <c r="AH18" s="68">
        <v>16</v>
      </c>
      <c r="AI18" s="67">
        <v>18.75</v>
      </c>
      <c r="AJ18" s="66">
        <f t="shared" si="2"/>
        <v>16.45</v>
      </c>
      <c r="AK18" s="66"/>
      <c r="AL18" s="70"/>
      <c r="AM18" s="71"/>
      <c r="AN18" s="84"/>
      <c r="AO18" s="85"/>
      <c r="AP18" s="86"/>
      <c r="AQ18" s="86"/>
    </row>
    <row r="19" spans="1:43" ht="24.95" customHeight="1">
      <c r="A19" s="57">
        <v>17</v>
      </c>
      <c r="B19" s="58">
        <v>401767037</v>
      </c>
      <c r="C19" s="59" t="s">
        <v>79</v>
      </c>
      <c r="D19" s="60"/>
      <c r="E19" s="61"/>
      <c r="F19" s="61" t="s">
        <v>36</v>
      </c>
      <c r="G19" s="62" t="s">
        <v>36</v>
      </c>
      <c r="H19" s="62" t="s">
        <v>36</v>
      </c>
      <c r="I19" s="62" t="s">
        <v>36</v>
      </c>
      <c r="J19" s="63"/>
      <c r="K19" s="61"/>
      <c r="L19" s="61"/>
      <c r="M19" s="64" t="s">
        <v>37</v>
      </c>
      <c r="N19" s="61"/>
      <c r="O19" s="61"/>
      <c r="P19" s="61"/>
      <c r="Q19" s="61"/>
      <c r="R19" s="61"/>
      <c r="S19" s="61"/>
      <c r="T19" s="61"/>
      <c r="U19" s="61"/>
      <c r="V19" s="72"/>
      <c r="W19" s="61"/>
      <c r="X19" s="61"/>
      <c r="Y19" s="65"/>
      <c r="Z19" s="63"/>
      <c r="AA19" s="65"/>
      <c r="AB19" s="66"/>
      <c r="AC19" s="67">
        <f t="shared" si="0"/>
        <v>0.1</v>
      </c>
      <c r="AD19" s="66"/>
      <c r="AE19" s="66">
        <v>0.1</v>
      </c>
      <c r="AF19" s="68">
        <v>0</v>
      </c>
      <c r="AG19" s="69"/>
      <c r="AH19" s="68">
        <v>0</v>
      </c>
      <c r="AI19" s="67">
        <v>0</v>
      </c>
      <c r="AJ19" s="66">
        <f t="shared" si="2"/>
        <v>0.1</v>
      </c>
      <c r="AK19" s="66"/>
      <c r="AL19" s="70"/>
      <c r="AM19" s="71"/>
      <c r="AN19" s="26"/>
      <c r="AO19" s="27"/>
      <c r="AP19" s="76"/>
      <c r="AQ19" s="76"/>
    </row>
    <row r="20" spans="1:43" ht="24.95" customHeight="1">
      <c r="A20" s="57">
        <v>18</v>
      </c>
      <c r="B20" s="58">
        <v>401760776</v>
      </c>
      <c r="C20" s="59" t="s">
        <v>80</v>
      </c>
      <c r="D20" s="60">
        <v>3.5</v>
      </c>
      <c r="E20" s="61" t="s">
        <v>81</v>
      </c>
      <c r="F20" s="61" t="s">
        <v>36</v>
      </c>
      <c r="G20" s="62" t="s">
        <v>36</v>
      </c>
      <c r="H20" s="62" t="s">
        <v>36</v>
      </c>
      <c r="I20" s="62" t="s">
        <v>36</v>
      </c>
      <c r="J20" s="63"/>
      <c r="K20" s="61"/>
      <c r="L20" s="61"/>
      <c r="M20" s="64" t="s">
        <v>37</v>
      </c>
      <c r="N20" s="61"/>
      <c r="O20" s="61" t="s">
        <v>38</v>
      </c>
      <c r="P20" s="61" t="s">
        <v>54</v>
      </c>
      <c r="Q20" s="61"/>
      <c r="R20" s="61" t="s">
        <v>51</v>
      </c>
      <c r="S20" s="61">
        <v>14</v>
      </c>
      <c r="T20" s="61">
        <v>21</v>
      </c>
      <c r="U20" s="61" t="s">
        <v>52</v>
      </c>
      <c r="V20" s="72">
        <v>5</v>
      </c>
      <c r="W20" s="61"/>
      <c r="X20" s="61"/>
      <c r="Y20" s="65"/>
      <c r="Z20" s="63"/>
      <c r="AA20" s="65"/>
      <c r="AB20" s="66"/>
      <c r="AC20" s="67">
        <f t="shared" si="0"/>
        <v>3.7250000000000001</v>
      </c>
      <c r="AD20" s="66"/>
      <c r="AE20" s="66">
        <v>1</v>
      </c>
      <c r="AF20" s="68">
        <v>0</v>
      </c>
      <c r="AG20" s="69"/>
      <c r="AH20" s="68">
        <v>1</v>
      </c>
      <c r="AI20" s="67">
        <v>3.5</v>
      </c>
      <c r="AJ20" s="66">
        <f t="shared" si="2"/>
        <v>3.3</v>
      </c>
      <c r="AK20" s="66"/>
      <c r="AL20" s="70"/>
      <c r="AM20" s="71"/>
      <c r="AN20" s="26"/>
      <c r="AO20" s="27"/>
      <c r="AP20" s="76"/>
      <c r="AQ20" s="76"/>
    </row>
    <row r="21" spans="1:43" ht="24.95" customHeight="1">
      <c r="A21" s="57">
        <v>19</v>
      </c>
      <c r="B21" s="58">
        <v>401762783</v>
      </c>
      <c r="C21" s="59" t="s">
        <v>82</v>
      </c>
      <c r="D21" s="60"/>
      <c r="E21" s="61"/>
      <c r="F21" s="61" t="s">
        <v>36</v>
      </c>
      <c r="G21" s="62" t="s">
        <v>36</v>
      </c>
      <c r="H21" s="62" t="s">
        <v>36</v>
      </c>
      <c r="I21" s="62" t="s">
        <v>36</v>
      </c>
      <c r="J21" s="63"/>
      <c r="K21" s="61"/>
      <c r="L21" s="61">
        <v>25</v>
      </c>
      <c r="M21" s="64" t="s">
        <v>37</v>
      </c>
      <c r="N21" s="61"/>
      <c r="O21" s="61"/>
      <c r="P21" s="61"/>
      <c r="Q21" s="61"/>
      <c r="R21" s="61"/>
      <c r="S21" s="61"/>
      <c r="T21" s="61"/>
      <c r="U21" s="61"/>
      <c r="V21" s="72"/>
      <c r="W21" s="61"/>
      <c r="X21" s="61"/>
      <c r="Y21" s="65"/>
      <c r="Z21" s="63"/>
      <c r="AA21" s="65"/>
      <c r="AB21" s="66"/>
      <c r="AC21" s="67">
        <f t="shared" si="0"/>
        <v>0.2</v>
      </c>
      <c r="AD21" s="66"/>
      <c r="AE21" s="66">
        <v>0.2</v>
      </c>
      <c r="AF21" s="68">
        <v>0</v>
      </c>
      <c r="AG21" s="69"/>
      <c r="AH21" s="68">
        <v>0</v>
      </c>
      <c r="AI21" s="67">
        <v>0</v>
      </c>
      <c r="AJ21" s="66">
        <f t="shared" si="2"/>
        <v>0.2</v>
      </c>
      <c r="AK21" s="66"/>
      <c r="AL21" s="70"/>
      <c r="AM21" s="71"/>
      <c r="AN21" s="26"/>
      <c r="AO21" s="27"/>
      <c r="AP21" s="76"/>
      <c r="AQ21" s="76"/>
    </row>
    <row r="22" spans="1:43" ht="24.95" customHeight="1">
      <c r="A22" s="57">
        <v>20</v>
      </c>
      <c r="B22" s="58">
        <v>401761546</v>
      </c>
      <c r="C22" s="59" t="s">
        <v>83</v>
      </c>
      <c r="D22" s="60">
        <v>15.75</v>
      </c>
      <c r="E22" s="61"/>
      <c r="F22" s="61">
        <v>50</v>
      </c>
      <c r="G22" s="62">
        <v>70</v>
      </c>
      <c r="H22" s="62">
        <v>75</v>
      </c>
      <c r="I22" s="62" t="s">
        <v>36</v>
      </c>
      <c r="J22" s="63" t="s">
        <v>44</v>
      </c>
      <c r="K22" s="61"/>
      <c r="L22" s="61">
        <v>25</v>
      </c>
      <c r="M22" s="64">
        <v>2</v>
      </c>
      <c r="N22" s="61">
        <v>9</v>
      </c>
      <c r="O22" s="61">
        <v>16</v>
      </c>
      <c r="P22" s="61" t="s">
        <v>54</v>
      </c>
      <c r="Q22" s="61">
        <v>30</v>
      </c>
      <c r="R22" s="61" t="s">
        <v>51</v>
      </c>
      <c r="S22" s="61">
        <v>14</v>
      </c>
      <c r="T22" s="61">
        <v>21</v>
      </c>
      <c r="U22" s="61"/>
      <c r="V22" s="72">
        <v>5</v>
      </c>
      <c r="W22" s="61">
        <v>12</v>
      </c>
      <c r="X22" s="61"/>
      <c r="Y22" s="65"/>
      <c r="Z22" s="63"/>
      <c r="AA22" s="65"/>
      <c r="AB22" s="66"/>
      <c r="AC22" s="67">
        <f t="shared" si="0"/>
        <v>24.6875</v>
      </c>
      <c r="AD22" s="66"/>
      <c r="AE22" s="66">
        <v>1</v>
      </c>
      <c r="AF22" s="68">
        <v>0.8</v>
      </c>
      <c r="AG22" s="69">
        <v>9.9</v>
      </c>
      <c r="AH22" s="68">
        <v>11.75</v>
      </c>
      <c r="AI22" s="67">
        <v>15.75</v>
      </c>
      <c r="AJ22" s="66">
        <f t="shared" si="2"/>
        <v>15.58</v>
      </c>
      <c r="AK22" s="66"/>
      <c r="AL22" s="70"/>
      <c r="AM22" s="71"/>
      <c r="AN22" s="26"/>
      <c r="AO22" s="27"/>
      <c r="AP22" s="28"/>
      <c r="AQ22" s="29"/>
    </row>
    <row r="23" spans="1:43" ht="24.95" customHeight="1">
      <c r="A23" s="57">
        <v>21</v>
      </c>
      <c r="B23" s="58">
        <v>401767061</v>
      </c>
      <c r="C23" s="59" t="s">
        <v>84</v>
      </c>
      <c r="D23" s="60"/>
      <c r="E23" s="61"/>
      <c r="F23" s="61" t="s">
        <v>36</v>
      </c>
      <c r="G23" s="62" t="s">
        <v>36</v>
      </c>
      <c r="H23" s="62" t="s">
        <v>36</v>
      </c>
      <c r="I23" s="62" t="s">
        <v>36</v>
      </c>
      <c r="J23" s="63"/>
      <c r="K23" s="61"/>
      <c r="L23" s="61">
        <v>25</v>
      </c>
      <c r="M23" s="64" t="s">
        <v>37</v>
      </c>
      <c r="N23" s="61"/>
      <c r="O23" s="61"/>
      <c r="P23" s="61">
        <v>23</v>
      </c>
      <c r="Q23" s="61">
        <v>30</v>
      </c>
      <c r="R23" s="61"/>
      <c r="S23" s="61">
        <v>14</v>
      </c>
      <c r="T23" s="61"/>
      <c r="U23" s="61">
        <v>28</v>
      </c>
      <c r="V23" s="72"/>
      <c r="W23" s="61">
        <v>12</v>
      </c>
      <c r="X23" s="61"/>
      <c r="Y23" s="65"/>
      <c r="Z23" s="63"/>
      <c r="AA23" s="65"/>
      <c r="AB23" s="66"/>
      <c r="AC23" s="67">
        <f t="shared" si="0"/>
        <v>1</v>
      </c>
      <c r="AD23" s="66"/>
      <c r="AE23" s="66">
        <v>0.9</v>
      </c>
      <c r="AF23" s="68">
        <v>0.1</v>
      </c>
      <c r="AG23" s="69"/>
      <c r="AH23" s="68">
        <v>0</v>
      </c>
      <c r="AI23" s="67">
        <v>0</v>
      </c>
      <c r="AJ23" s="66">
        <f t="shared" si="2"/>
        <v>1</v>
      </c>
      <c r="AK23" s="66"/>
      <c r="AL23" s="70"/>
      <c r="AM23" s="71"/>
      <c r="AN23" s="30"/>
      <c r="AO23" s="27"/>
      <c r="AP23" s="27"/>
      <c r="AQ23" s="29"/>
    </row>
    <row r="24" spans="1:43" ht="24.95" customHeight="1">
      <c r="A24" s="57">
        <v>22</v>
      </c>
      <c r="B24" s="58">
        <v>401761915</v>
      </c>
      <c r="C24" s="59" t="s">
        <v>85</v>
      </c>
      <c r="D24" s="60">
        <v>14</v>
      </c>
      <c r="E24" s="61"/>
      <c r="F24" s="61" t="s">
        <v>36</v>
      </c>
      <c r="G24" s="62">
        <v>95</v>
      </c>
      <c r="H24" s="62" t="s">
        <v>36</v>
      </c>
      <c r="I24" s="62" t="s">
        <v>36</v>
      </c>
      <c r="J24" s="63"/>
      <c r="K24" s="61"/>
      <c r="L24" s="61"/>
      <c r="M24" s="64" t="s">
        <v>37</v>
      </c>
      <c r="N24" s="61"/>
      <c r="O24" s="61" t="s">
        <v>38</v>
      </c>
      <c r="P24" s="61" t="s">
        <v>86</v>
      </c>
      <c r="Q24" s="61" t="s">
        <v>50</v>
      </c>
      <c r="R24" s="61" t="s">
        <v>51</v>
      </c>
      <c r="S24" s="61">
        <v>14</v>
      </c>
      <c r="T24" s="61">
        <v>21</v>
      </c>
      <c r="U24" s="61"/>
      <c r="V24" s="72">
        <v>5</v>
      </c>
      <c r="W24" s="61"/>
      <c r="X24" s="61"/>
      <c r="Y24" s="65"/>
      <c r="Z24" s="63"/>
      <c r="AA24" s="65"/>
      <c r="AB24" s="66"/>
      <c r="AC24" s="67">
        <f t="shared" si="0"/>
        <v>23.95</v>
      </c>
      <c r="AD24" s="66"/>
      <c r="AE24" s="66">
        <v>1</v>
      </c>
      <c r="AF24" s="68">
        <v>0.7</v>
      </c>
      <c r="AG24" s="69">
        <v>10</v>
      </c>
      <c r="AH24" s="68">
        <v>17.5</v>
      </c>
      <c r="AI24" s="67">
        <v>14</v>
      </c>
      <c r="AJ24" s="66">
        <f t="shared" si="2"/>
        <v>15.600000000000001</v>
      </c>
      <c r="AK24" s="66"/>
      <c r="AL24" s="70"/>
      <c r="AM24" s="71"/>
      <c r="AN24" s="31"/>
      <c r="AO24" s="27"/>
      <c r="AP24" s="77"/>
      <c r="AQ24" s="78"/>
    </row>
    <row r="25" spans="1:43" ht="24.95" customHeight="1">
      <c r="A25" s="57">
        <v>23</v>
      </c>
      <c r="B25" s="58">
        <v>401762791</v>
      </c>
      <c r="C25" s="59" t="s">
        <v>87</v>
      </c>
      <c r="D25" s="60">
        <v>3.25</v>
      </c>
      <c r="E25" s="61" t="s">
        <v>35</v>
      </c>
      <c r="F25" s="61" t="s">
        <v>36</v>
      </c>
      <c r="G25" s="62">
        <v>50</v>
      </c>
      <c r="H25" s="62" t="s">
        <v>36</v>
      </c>
      <c r="I25" s="62" t="s">
        <v>36</v>
      </c>
      <c r="J25" s="63"/>
      <c r="K25" s="61"/>
      <c r="L25" s="61">
        <v>25</v>
      </c>
      <c r="M25" s="64"/>
      <c r="N25" s="61">
        <v>9</v>
      </c>
      <c r="O25" s="61" t="s">
        <v>38</v>
      </c>
      <c r="P25" s="61"/>
      <c r="Q25" s="61" t="s">
        <v>50</v>
      </c>
      <c r="R25" s="61" t="s">
        <v>51</v>
      </c>
      <c r="S25" s="61">
        <v>14</v>
      </c>
      <c r="T25" s="61">
        <v>21</v>
      </c>
      <c r="U25" s="61"/>
      <c r="V25" s="72">
        <v>5</v>
      </c>
      <c r="W25" s="61">
        <v>12</v>
      </c>
      <c r="X25" s="61"/>
      <c r="Y25" s="65"/>
      <c r="Z25" s="63"/>
      <c r="AA25" s="65"/>
      <c r="AB25" s="66"/>
      <c r="AC25" s="67">
        <f t="shared" si="0"/>
        <v>4.4124999999999996</v>
      </c>
      <c r="AD25" s="66"/>
      <c r="AE25" s="66">
        <v>1</v>
      </c>
      <c r="AF25" s="68">
        <v>0.5</v>
      </c>
      <c r="AG25" s="69"/>
      <c r="AH25" s="68">
        <v>4.75</v>
      </c>
      <c r="AI25" s="67">
        <v>3.25</v>
      </c>
      <c r="AJ25" s="66">
        <f t="shared" si="2"/>
        <v>4.4000000000000004</v>
      </c>
      <c r="AK25" s="66"/>
      <c r="AL25" s="70"/>
      <c r="AM25" s="71"/>
      <c r="AN25" s="30"/>
      <c r="AO25" s="27"/>
      <c r="AP25" s="78"/>
      <c r="AQ25" s="78"/>
    </row>
    <row r="26" spans="1:43" ht="24.95" customHeight="1">
      <c r="A26" s="57">
        <v>24</v>
      </c>
      <c r="B26" s="58">
        <v>401760960</v>
      </c>
      <c r="C26" s="59" t="s">
        <v>88</v>
      </c>
      <c r="D26" s="60">
        <v>4</v>
      </c>
      <c r="E26" s="61"/>
      <c r="F26" s="61" t="s">
        <v>36</v>
      </c>
      <c r="G26" s="62">
        <v>50</v>
      </c>
      <c r="H26" s="62">
        <v>70</v>
      </c>
      <c r="I26" s="62">
        <v>100</v>
      </c>
      <c r="J26" s="63" t="s">
        <v>89</v>
      </c>
      <c r="K26" s="61"/>
      <c r="L26" s="61"/>
      <c r="M26" s="64">
        <v>2</v>
      </c>
      <c r="N26" s="61">
        <v>9</v>
      </c>
      <c r="O26" s="61" t="s">
        <v>49</v>
      </c>
      <c r="P26" s="61" t="s">
        <v>54</v>
      </c>
      <c r="Q26" s="61"/>
      <c r="R26" s="61" t="s">
        <v>51</v>
      </c>
      <c r="S26" s="61">
        <v>14</v>
      </c>
      <c r="T26" s="61"/>
      <c r="U26" s="61" t="s">
        <v>52</v>
      </c>
      <c r="V26" s="72">
        <v>5</v>
      </c>
      <c r="W26" s="61">
        <v>12</v>
      </c>
      <c r="X26" s="61"/>
      <c r="Y26" s="65"/>
      <c r="Z26" s="63"/>
      <c r="AA26" s="65"/>
      <c r="AB26" s="66"/>
      <c r="AC26" s="67">
        <f t="shared" si="0"/>
        <v>15.375</v>
      </c>
      <c r="AD26" s="66"/>
      <c r="AE26" s="66">
        <v>1</v>
      </c>
      <c r="AF26" s="68">
        <v>1</v>
      </c>
      <c r="AG26" s="69">
        <v>9.8000000000000007</v>
      </c>
      <c r="AH26" s="68">
        <v>5.75</v>
      </c>
      <c r="AI26" s="67">
        <v>4</v>
      </c>
      <c r="AJ26" s="66">
        <f t="shared" si="2"/>
        <v>7.51</v>
      </c>
      <c r="AK26" s="66"/>
      <c r="AL26" s="70"/>
      <c r="AM26" s="71"/>
      <c r="AN26" s="26"/>
      <c r="AO26" s="27"/>
      <c r="AP26" s="32"/>
      <c r="AQ26" s="33"/>
    </row>
    <row r="27" spans="1:43" ht="24.95" customHeight="1">
      <c r="A27" s="57">
        <v>25</v>
      </c>
      <c r="B27" s="58">
        <v>401766665</v>
      </c>
      <c r="C27" s="59" t="s">
        <v>90</v>
      </c>
      <c r="D27" s="60">
        <v>13.75</v>
      </c>
      <c r="E27" s="61"/>
      <c r="F27" s="61">
        <v>60</v>
      </c>
      <c r="G27" s="62">
        <v>50</v>
      </c>
      <c r="H27" s="62">
        <v>70</v>
      </c>
      <c r="I27" s="62">
        <v>90</v>
      </c>
      <c r="J27" s="63" t="s">
        <v>44</v>
      </c>
      <c r="K27" s="61"/>
      <c r="L27" s="61">
        <v>25</v>
      </c>
      <c r="M27" s="64">
        <v>2</v>
      </c>
      <c r="N27" s="61">
        <v>9</v>
      </c>
      <c r="O27" s="61">
        <v>16</v>
      </c>
      <c r="P27" s="61" t="s">
        <v>54</v>
      </c>
      <c r="Q27" s="61">
        <v>30</v>
      </c>
      <c r="R27" s="61" t="s">
        <v>51</v>
      </c>
      <c r="S27" s="61">
        <v>14</v>
      </c>
      <c r="T27" s="61">
        <v>21</v>
      </c>
      <c r="U27" s="61" t="s">
        <v>52</v>
      </c>
      <c r="V27" s="72">
        <v>5</v>
      </c>
      <c r="W27" s="61">
        <v>12</v>
      </c>
      <c r="X27" s="61"/>
      <c r="Y27" s="65"/>
      <c r="Z27" s="63"/>
      <c r="AA27" s="65"/>
      <c r="AB27" s="66"/>
      <c r="AC27" s="67">
        <f t="shared" si="0"/>
        <v>22.987500000000001</v>
      </c>
      <c r="AD27" s="66"/>
      <c r="AE27" s="66">
        <v>1</v>
      </c>
      <c r="AF27" s="68">
        <v>1</v>
      </c>
      <c r="AG27" s="69">
        <v>10</v>
      </c>
      <c r="AH27" s="68">
        <v>6.75</v>
      </c>
      <c r="AI27" s="67">
        <v>13.75</v>
      </c>
      <c r="AJ27" s="66">
        <f t="shared" si="2"/>
        <v>13.6</v>
      </c>
      <c r="AK27" s="66"/>
      <c r="AL27" s="70"/>
      <c r="AM27" s="71"/>
      <c r="AN27" s="34"/>
      <c r="AO27" s="35"/>
      <c r="AP27" s="32"/>
      <c r="AQ27" s="33"/>
    </row>
    <row r="28" spans="1:43" ht="24.95" customHeight="1">
      <c r="A28" s="57">
        <v>26</v>
      </c>
      <c r="B28" s="58">
        <v>401767012</v>
      </c>
      <c r="C28" s="59" t="s">
        <v>91</v>
      </c>
      <c r="D28" s="60">
        <v>9.5</v>
      </c>
      <c r="E28" s="61" t="s">
        <v>35</v>
      </c>
      <c r="F28" s="61" t="s">
        <v>36</v>
      </c>
      <c r="G28" s="62">
        <v>70</v>
      </c>
      <c r="H28" s="62" t="s">
        <v>36</v>
      </c>
      <c r="I28" s="62" t="s">
        <v>36</v>
      </c>
      <c r="J28" s="63" t="s">
        <v>44</v>
      </c>
      <c r="K28" s="61"/>
      <c r="L28" s="61">
        <v>25</v>
      </c>
      <c r="M28" s="64">
        <v>2</v>
      </c>
      <c r="N28" s="61">
        <v>9</v>
      </c>
      <c r="O28" s="61" t="s">
        <v>38</v>
      </c>
      <c r="P28" s="61" t="s">
        <v>54</v>
      </c>
      <c r="Q28" s="61">
        <v>30</v>
      </c>
      <c r="R28" s="61" t="s">
        <v>92</v>
      </c>
      <c r="S28" s="61">
        <v>14</v>
      </c>
      <c r="T28" s="61">
        <v>21</v>
      </c>
      <c r="U28" s="61" t="s">
        <v>52</v>
      </c>
      <c r="V28" s="72">
        <v>5</v>
      </c>
      <c r="W28" s="61">
        <v>12</v>
      </c>
      <c r="X28" s="61"/>
      <c r="Y28" s="65"/>
      <c r="Z28" s="63"/>
      <c r="AA28" s="65"/>
      <c r="AB28" s="66"/>
      <c r="AC28" s="67">
        <f t="shared" si="0"/>
        <v>19.375</v>
      </c>
      <c r="AD28" s="66"/>
      <c r="AE28" s="66">
        <v>1</v>
      </c>
      <c r="AF28" s="68">
        <v>0.5</v>
      </c>
      <c r="AG28" s="69">
        <v>10</v>
      </c>
      <c r="AH28" s="68">
        <v>7.5</v>
      </c>
      <c r="AI28" s="67">
        <v>9.5</v>
      </c>
      <c r="AJ28" s="66">
        <f t="shared" si="2"/>
        <v>10.7</v>
      </c>
      <c r="AK28" s="66"/>
      <c r="AL28" s="70"/>
      <c r="AM28" s="71"/>
      <c r="AN28" s="35"/>
      <c r="AO28" s="35"/>
      <c r="AP28" s="32"/>
      <c r="AQ28" s="33"/>
    </row>
    <row r="29" spans="1:43" ht="24.95" customHeight="1">
      <c r="A29" s="57">
        <v>27</v>
      </c>
      <c r="B29" s="58">
        <v>401764700</v>
      </c>
      <c r="C29" s="59" t="s">
        <v>93</v>
      </c>
      <c r="D29" s="60">
        <v>19.75</v>
      </c>
      <c r="E29" s="61"/>
      <c r="F29" s="61">
        <v>90</v>
      </c>
      <c r="G29" s="62">
        <v>90</v>
      </c>
      <c r="H29" s="62">
        <v>75</v>
      </c>
      <c r="I29" s="62">
        <v>100</v>
      </c>
      <c r="J29" s="63"/>
      <c r="K29" s="61"/>
      <c r="L29" s="61"/>
      <c r="M29" s="64" t="s">
        <v>37</v>
      </c>
      <c r="N29" s="61">
        <v>9</v>
      </c>
      <c r="O29" s="61" t="s">
        <v>49</v>
      </c>
      <c r="P29" s="61">
        <v>23</v>
      </c>
      <c r="Q29" s="61"/>
      <c r="R29" s="61" t="s">
        <v>51</v>
      </c>
      <c r="S29" s="61">
        <v>14</v>
      </c>
      <c r="T29" s="61">
        <v>21</v>
      </c>
      <c r="U29" s="61">
        <v>28</v>
      </c>
      <c r="V29" s="72">
        <v>5</v>
      </c>
      <c r="W29" s="61">
        <v>12</v>
      </c>
      <c r="X29" s="61"/>
      <c r="Y29" s="65"/>
      <c r="Z29" s="63"/>
      <c r="AA29" s="65"/>
      <c r="AB29" s="66"/>
      <c r="AC29" s="67">
        <f t="shared" si="0"/>
        <v>28.637500000000003</v>
      </c>
      <c r="AD29" s="66"/>
      <c r="AE29" s="66">
        <v>1</v>
      </c>
      <c r="AF29" s="68">
        <v>1</v>
      </c>
      <c r="AG29" s="69">
        <v>9.9</v>
      </c>
      <c r="AH29" s="68">
        <v>19.25</v>
      </c>
      <c r="AI29" s="67">
        <v>19.75</v>
      </c>
      <c r="AJ29" s="66">
        <f t="shared" si="2"/>
        <v>19.68</v>
      </c>
      <c r="AK29" s="66"/>
      <c r="AL29" s="70"/>
      <c r="AM29" s="71"/>
      <c r="AN29" s="35"/>
      <c r="AO29" s="35"/>
      <c r="AP29" s="35"/>
      <c r="AQ29" s="35"/>
    </row>
    <row r="30" spans="1:43" ht="24.95" customHeight="1">
      <c r="A30" s="57">
        <v>28</v>
      </c>
      <c r="B30" s="58">
        <v>400631394</v>
      </c>
      <c r="C30" s="59" t="s">
        <v>94</v>
      </c>
      <c r="D30" s="60"/>
      <c r="E30" s="61" t="s">
        <v>35</v>
      </c>
      <c r="F30" s="61">
        <v>70</v>
      </c>
      <c r="G30" s="62" t="s">
        <v>36</v>
      </c>
      <c r="H30" s="62" t="s">
        <v>36</v>
      </c>
      <c r="I30" s="62" t="s">
        <v>36</v>
      </c>
      <c r="J30" s="63" t="s">
        <v>44</v>
      </c>
      <c r="K30" s="61"/>
      <c r="L30" s="61">
        <v>25</v>
      </c>
      <c r="M30" s="64">
        <v>2</v>
      </c>
      <c r="N30" s="61"/>
      <c r="O30" s="61"/>
      <c r="P30" s="61">
        <v>23</v>
      </c>
      <c r="Q30" s="61">
        <v>30</v>
      </c>
      <c r="R30" s="61" t="s">
        <v>51</v>
      </c>
      <c r="S30" s="61">
        <v>14</v>
      </c>
      <c r="T30" s="61"/>
      <c r="U30" s="61">
        <v>28</v>
      </c>
      <c r="V30" s="72"/>
      <c r="W30" s="61"/>
      <c r="X30" s="61"/>
      <c r="Y30" s="65"/>
      <c r="Z30" s="63"/>
      <c r="AA30" s="65"/>
      <c r="AB30" s="66"/>
      <c r="AC30" s="67">
        <f t="shared" si="0"/>
        <v>2.2000000000000002</v>
      </c>
      <c r="AD30" s="66"/>
      <c r="AE30" s="66">
        <v>0.9</v>
      </c>
      <c r="AF30" s="68">
        <v>0.5</v>
      </c>
      <c r="AG30" s="69"/>
      <c r="AH30" s="68">
        <v>8</v>
      </c>
      <c r="AI30" s="67">
        <v>0</v>
      </c>
      <c r="AJ30" s="66">
        <f t="shared" si="2"/>
        <v>3</v>
      </c>
      <c r="AK30" s="66"/>
      <c r="AL30" s="70"/>
      <c r="AM30" s="71"/>
      <c r="AN30" s="35"/>
      <c r="AO30" s="35"/>
      <c r="AP30" s="35"/>
      <c r="AQ30" s="35"/>
    </row>
    <row r="31" spans="1:43" ht="24.95" customHeight="1">
      <c r="A31" s="57">
        <v>29</v>
      </c>
      <c r="B31" s="58">
        <v>401767141</v>
      </c>
      <c r="C31" s="59" t="s">
        <v>95</v>
      </c>
      <c r="D31" s="60"/>
      <c r="E31" s="61"/>
      <c r="F31" s="61" t="s">
        <v>36</v>
      </c>
      <c r="G31" s="62" t="s">
        <v>36</v>
      </c>
      <c r="H31" s="62" t="s">
        <v>36</v>
      </c>
      <c r="I31" s="62" t="s">
        <v>36</v>
      </c>
      <c r="J31" s="63"/>
      <c r="K31" s="61"/>
      <c r="L31" s="61"/>
      <c r="M31" s="64" t="s">
        <v>96</v>
      </c>
      <c r="N31" s="61"/>
      <c r="O31" s="61"/>
      <c r="P31" s="61"/>
      <c r="Q31" s="61"/>
      <c r="R31" s="61"/>
      <c r="S31" s="61"/>
      <c r="T31" s="61"/>
      <c r="U31" s="61"/>
      <c r="V31" s="72"/>
      <c r="W31" s="61"/>
      <c r="X31" s="61"/>
      <c r="Y31" s="65"/>
      <c r="Z31" s="63"/>
      <c r="AA31" s="65"/>
      <c r="AB31" s="66"/>
      <c r="AC31" s="67">
        <f t="shared" si="0"/>
        <v>0.1</v>
      </c>
      <c r="AD31" s="66"/>
      <c r="AE31" s="66">
        <v>0.1</v>
      </c>
      <c r="AF31" s="68">
        <v>0</v>
      </c>
      <c r="AG31" s="69"/>
      <c r="AH31" s="68">
        <v>0</v>
      </c>
      <c r="AI31" s="67">
        <v>0</v>
      </c>
      <c r="AJ31" s="66">
        <f t="shared" si="2"/>
        <v>0.1</v>
      </c>
      <c r="AK31" s="66"/>
      <c r="AL31" s="70"/>
      <c r="AM31" s="71"/>
      <c r="AN31" s="36"/>
      <c r="AO31" s="36"/>
      <c r="AP31" s="36"/>
      <c r="AQ31" s="36"/>
    </row>
    <row r="32" spans="1:43" ht="24.95" customHeight="1">
      <c r="A32" s="57">
        <v>30</v>
      </c>
      <c r="B32" s="58">
        <v>401761064</v>
      </c>
      <c r="C32" s="59" t="s">
        <v>97</v>
      </c>
      <c r="D32" s="60">
        <v>11.5</v>
      </c>
      <c r="E32" s="61"/>
      <c r="F32" s="61">
        <v>95</v>
      </c>
      <c r="G32" s="62">
        <v>80</v>
      </c>
      <c r="H32" s="62">
        <v>80</v>
      </c>
      <c r="I32" s="62">
        <v>100</v>
      </c>
      <c r="J32" s="63" t="s">
        <v>44</v>
      </c>
      <c r="K32" s="61"/>
      <c r="L32" s="61">
        <v>25</v>
      </c>
      <c r="M32" s="64" t="s">
        <v>37</v>
      </c>
      <c r="N32" s="61">
        <v>9</v>
      </c>
      <c r="O32" s="61" t="s">
        <v>49</v>
      </c>
      <c r="P32" s="61" t="s">
        <v>54</v>
      </c>
      <c r="Q32" s="61">
        <v>30</v>
      </c>
      <c r="R32" s="61" t="s">
        <v>51</v>
      </c>
      <c r="S32" s="61">
        <v>14</v>
      </c>
      <c r="T32" s="61">
        <v>21</v>
      </c>
      <c r="U32" s="61">
        <v>28</v>
      </c>
      <c r="V32" s="72">
        <v>5</v>
      </c>
      <c r="W32" s="61">
        <v>12</v>
      </c>
      <c r="X32" s="61"/>
      <c r="Y32" s="65"/>
      <c r="Z32" s="63"/>
      <c r="AA32" s="65"/>
      <c r="AB32" s="66"/>
      <c r="AC32" s="67">
        <f t="shared" si="0"/>
        <v>21.774999999999999</v>
      </c>
      <c r="AD32" s="66"/>
      <c r="AE32" s="66">
        <v>1</v>
      </c>
      <c r="AF32" s="68">
        <v>1</v>
      </c>
      <c r="AG32" s="69">
        <v>9.9</v>
      </c>
      <c r="AH32" s="68">
        <v>12.5</v>
      </c>
      <c r="AI32" s="67">
        <v>11.5</v>
      </c>
      <c r="AJ32" s="66">
        <f t="shared" si="2"/>
        <v>13.38</v>
      </c>
      <c r="AK32" s="66"/>
      <c r="AL32" s="70"/>
      <c r="AM32" s="71"/>
      <c r="AN32" s="36"/>
      <c r="AO32" s="36"/>
      <c r="AP32" s="36"/>
      <c r="AQ32" s="36"/>
    </row>
    <row r="33" spans="1:43" ht="24.95" customHeight="1">
      <c r="A33" s="57">
        <v>31</v>
      </c>
      <c r="B33" s="58">
        <v>401762742</v>
      </c>
      <c r="C33" s="59" t="s">
        <v>98</v>
      </c>
      <c r="D33" s="60">
        <v>16.25</v>
      </c>
      <c r="E33" s="61"/>
      <c r="F33" s="61" t="s">
        <v>36</v>
      </c>
      <c r="G33" s="62">
        <v>50</v>
      </c>
      <c r="H33" s="62">
        <v>80</v>
      </c>
      <c r="I33" s="62">
        <v>95</v>
      </c>
      <c r="J33" s="63" t="s">
        <v>99</v>
      </c>
      <c r="K33" s="61"/>
      <c r="L33" s="61">
        <v>25</v>
      </c>
      <c r="M33" s="64">
        <v>2</v>
      </c>
      <c r="N33" s="61">
        <v>9</v>
      </c>
      <c r="O33" s="61" t="s">
        <v>49</v>
      </c>
      <c r="P33" s="61" t="s">
        <v>54</v>
      </c>
      <c r="Q33" s="61"/>
      <c r="R33" s="61" t="s">
        <v>51</v>
      </c>
      <c r="S33" s="61">
        <v>14</v>
      </c>
      <c r="T33" s="61"/>
      <c r="U33" s="61" t="s">
        <v>52</v>
      </c>
      <c r="V33" s="72">
        <v>5</v>
      </c>
      <c r="W33" s="61">
        <v>12</v>
      </c>
      <c r="X33" s="61"/>
      <c r="Y33" s="65"/>
      <c r="Z33" s="63"/>
      <c r="AA33" s="65"/>
      <c r="AB33" s="66"/>
      <c r="AC33" s="67">
        <f t="shared" si="0"/>
        <v>24.512500000000003</v>
      </c>
      <c r="AD33" s="66"/>
      <c r="AE33" s="66">
        <v>1</v>
      </c>
      <c r="AF33" s="68">
        <v>1</v>
      </c>
      <c r="AG33" s="69">
        <v>9.9</v>
      </c>
      <c r="AH33" s="68">
        <v>4.25</v>
      </c>
      <c r="AI33" s="67">
        <v>16.25</v>
      </c>
      <c r="AJ33" s="66">
        <f t="shared" si="2"/>
        <v>14.58</v>
      </c>
      <c r="AK33" s="66"/>
      <c r="AL33" s="70"/>
      <c r="AM33" s="71"/>
      <c r="AN33" s="36"/>
      <c r="AO33" s="36"/>
      <c r="AP33" s="36"/>
      <c r="AQ33" s="36"/>
    </row>
    <row r="34" spans="1:43" ht="24.95" customHeight="1">
      <c r="A34" s="57">
        <v>32</v>
      </c>
      <c r="B34" s="58">
        <v>401761956</v>
      </c>
      <c r="C34" s="59" t="s">
        <v>100</v>
      </c>
      <c r="D34" s="60">
        <v>18</v>
      </c>
      <c r="E34" s="61"/>
      <c r="F34" s="61">
        <v>70</v>
      </c>
      <c r="G34" s="62">
        <v>50</v>
      </c>
      <c r="H34" s="62">
        <v>70</v>
      </c>
      <c r="I34" s="62" t="s">
        <v>36</v>
      </c>
      <c r="J34" s="63" t="s">
        <v>44</v>
      </c>
      <c r="K34" s="61"/>
      <c r="L34" s="61">
        <v>25</v>
      </c>
      <c r="M34" s="64">
        <v>2</v>
      </c>
      <c r="N34" s="61">
        <v>9</v>
      </c>
      <c r="O34" s="61" t="s">
        <v>49</v>
      </c>
      <c r="P34" s="61" t="s">
        <v>54</v>
      </c>
      <c r="Q34" s="61">
        <v>30</v>
      </c>
      <c r="R34" s="61">
        <v>7</v>
      </c>
      <c r="S34" s="61">
        <v>14</v>
      </c>
      <c r="T34" s="61">
        <v>21</v>
      </c>
      <c r="U34" s="61" t="s">
        <v>52</v>
      </c>
      <c r="V34" s="72">
        <v>5</v>
      </c>
      <c r="W34" s="61">
        <v>12</v>
      </c>
      <c r="X34" s="61"/>
      <c r="Y34" s="65"/>
      <c r="Z34" s="63"/>
      <c r="AA34" s="65"/>
      <c r="AB34" s="66"/>
      <c r="AC34" s="67">
        <f t="shared" si="0"/>
        <v>26.3</v>
      </c>
      <c r="AD34" s="66"/>
      <c r="AE34" s="66">
        <v>1</v>
      </c>
      <c r="AF34" s="68">
        <v>1</v>
      </c>
      <c r="AG34" s="69">
        <v>10</v>
      </c>
      <c r="AH34" s="68">
        <v>8</v>
      </c>
      <c r="AI34" s="67">
        <v>18</v>
      </c>
      <c r="AJ34" s="66">
        <f t="shared" si="2"/>
        <v>16.399999999999999</v>
      </c>
      <c r="AK34" s="66"/>
      <c r="AL34" s="70"/>
      <c r="AM34" s="71"/>
      <c r="AN34" s="36"/>
      <c r="AO34" s="36"/>
      <c r="AP34" s="36"/>
      <c r="AQ34" s="36"/>
    </row>
    <row r="35" spans="1:43" ht="24.95" customHeight="1">
      <c r="A35" s="57">
        <v>33</v>
      </c>
      <c r="B35" s="58">
        <v>401766310</v>
      </c>
      <c r="C35" s="59" t="s">
        <v>101</v>
      </c>
      <c r="D35" s="60">
        <v>19</v>
      </c>
      <c r="E35" s="61"/>
      <c r="F35" s="61">
        <v>100</v>
      </c>
      <c r="G35" s="62" t="s">
        <v>36</v>
      </c>
      <c r="H35" s="62">
        <v>90</v>
      </c>
      <c r="I35" s="62">
        <v>100</v>
      </c>
      <c r="J35" s="63"/>
      <c r="K35" s="61"/>
      <c r="L35" s="61">
        <v>25</v>
      </c>
      <c r="M35" s="64"/>
      <c r="N35" s="61">
        <v>9</v>
      </c>
      <c r="O35" s="61"/>
      <c r="P35" s="61">
        <v>23</v>
      </c>
      <c r="Q35" s="61">
        <v>30</v>
      </c>
      <c r="R35" s="61" t="s">
        <v>51</v>
      </c>
      <c r="S35" s="61">
        <v>14</v>
      </c>
      <c r="T35" s="61"/>
      <c r="U35" s="61">
        <v>28</v>
      </c>
      <c r="V35" s="72"/>
      <c r="W35" s="61">
        <v>12</v>
      </c>
      <c r="X35" s="61"/>
      <c r="Y35" s="65"/>
      <c r="Z35" s="63"/>
      <c r="AA35" s="65"/>
      <c r="AB35" s="66"/>
      <c r="AC35" s="67">
        <f t="shared" si="0"/>
        <v>17.45</v>
      </c>
      <c r="AD35" s="66"/>
      <c r="AE35" s="66">
        <v>0.9</v>
      </c>
      <c r="AF35" s="68">
        <v>1</v>
      </c>
      <c r="AG35" s="69"/>
      <c r="AH35" s="68">
        <v>13</v>
      </c>
      <c r="AI35" s="67">
        <v>19</v>
      </c>
      <c r="AJ35" s="66">
        <f t="shared" si="2"/>
        <v>15.9</v>
      </c>
      <c r="AK35" s="66"/>
      <c r="AL35" s="70"/>
      <c r="AM35" s="71"/>
      <c r="AN35" s="36"/>
      <c r="AO35" s="36"/>
      <c r="AP35" s="36"/>
      <c r="AQ35" s="36"/>
    </row>
    <row r="36" spans="1:43" ht="24.95" customHeight="1">
      <c r="A36" s="57">
        <v>34</v>
      </c>
      <c r="B36" s="58">
        <v>401764276</v>
      </c>
      <c r="C36" s="59" t="s">
        <v>102</v>
      </c>
      <c r="D36" s="60">
        <v>15.75</v>
      </c>
      <c r="E36" s="61"/>
      <c r="F36" s="61" t="s">
        <v>36</v>
      </c>
      <c r="G36" s="62">
        <v>50</v>
      </c>
      <c r="H36" s="62">
        <v>70</v>
      </c>
      <c r="I36" s="62">
        <v>95</v>
      </c>
      <c r="J36" s="63" t="s">
        <v>44</v>
      </c>
      <c r="K36" s="61"/>
      <c r="L36" s="61">
        <v>25</v>
      </c>
      <c r="M36" s="64">
        <v>2</v>
      </c>
      <c r="N36" s="61">
        <v>9</v>
      </c>
      <c r="O36" s="61" t="s">
        <v>49</v>
      </c>
      <c r="P36" s="61" t="s">
        <v>54</v>
      </c>
      <c r="Q36" s="61"/>
      <c r="R36" s="61" t="s">
        <v>51</v>
      </c>
      <c r="S36" s="61">
        <v>14</v>
      </c>
      <c r="T36" s="61">
        <v>21</v>
      </c>
      <c r="U36" s="61" t="s">
        <v>52</v>
      </c>
      <c r="V36" s="72">
        <v>5</v>
      </c>
      <c r="W36" s="61">
        <v>12</v>
      </c>
      <c r="X36" s="61"/>
      <c r="Y36" s="65"/>
      <c r="Z36" s="63"/>
      <c r="AA36" s="65"/>
      <c r="AB36" s="66"/>
      <c r="AC36" s="67">
        <f t="shared" si="0"/>
        <v>24.237500000000001</v>
      </c>
      <c r="AD36" s="66"/>
      <c r="AE36" s="66">
        <v>1</v>
      </c>
      <c r="AF36" s="68">
        <v>1</v>
      </c>
      <c r="AG36" s="69">
        <v>10</v>
      </c>
      <c r="AH36" s="68">
        <v>4.25</v>
      </c>
      <c r="AI36" s="67">
        <v>15.75</v>
      </c>
      <c r="AJ36" s="66">
        <f t="shared" si="2"/>
        <v>14.299999999999999</v>
      </c>
      <c r="AK36" s="66"/>
      <c r="AL36" s="70"/>
      <c r="AM36" s="71"/>
      <c r="AN36" s="36"/>
      <c r="AO36" s="36"/>
      <c r="AP36" s="36"/>
      <c r="AQ36" s="36"/>
    </row>
    <row r="37" spans="1:43" ht="24.95" customHeight="1">
      <c r="AN37" s="36"/>
      <c r="AO37" s="36"/>
      <c r="AP37" s="36"/>
      <c r="AQ37" s="36"/>
    </row>
    <row r="38" spans="1:43" ht="24.95" customHeight="1">
      <c r="AN38" s="36"/>
      <c r="AO38" s="36"/>
      <c r="AP38" s="36"/>
      <c r="AQ38" s="36"/>
    </row>
    <row r="39" spans="1:43" ht="24.95" customHeight="1">
      <c r="AN39" s="36"/>
      <c r="AO39" s="36"/>
      <c r="AP39" s="36"/>
      <c r="AQ39" s="36"/>
    </row>
    <row r="40" spans="1:43" ht="24.95" customHeight="1">
      <c r="AN40" s="36"/>
      <c r="AO40" s="36"/>
      <c r="AP40" s="36"/>
      <c r="AQ40" s="36"/>
    </row>
    <row r="41" spans="1:43" ht="24.95" customHeight="1">
      <c r="AN41" s="36"/>
      <c r="AO41" s="36"/>
      <c r="AP41" s="36"/>
      <c r="AQ41" s="36"/>
    </row>
    <row r="42" spans="1:43" ht="24.95" customHeight="1">
      <c r="AN42" s="36"/>
      <c r="AO42" s="36"/>
      <c r="AP42" s="36"/>
      <c r="AQ42" s="36"/>
    </row>
    <row r="43" spans="1:43" ht="24.95" customHeight="1">
      <c r="AN43" s="36"/>
      <c r="AO43" s="36"/>
      <c r="AP43" s="36"/>
      <c r="AQ43" s="36"/>
    </row>
    <row r="44" spans="1:43" ht="24.95" customHeight="1">
      <c r="AN44" s="36"/>
      <c r="AO44" s="36"/>
      <c r="AP44" s="36"/>
      <c r="AQ44" s="36"/>
    </row>
    <row r="45" spans="1:43" ht="24.95" customHeight="1">
      <c r="AN45" s="36"/>
      <c r="AO45" s="36"/>
      <c r="AP45" s="36"/>
      <c r="AQ45" s="36"/>
    </row>
    <row r="46" spans="1:43" ht="24.95" customHeight="1">
      <c r="AN46" s="36"/>
      <c r="AO46" s="36"/>
      <c r="AP46" s="36"/>
      <c r="AQ46" s="36"/>
    </row>
    <row r="47" spans="1:43" ht="24.95" customHeight="1">
      <c r="AN47" s="36"/>
      <c r="AO47" s="36"/>
      <c r="AP47" s="36"/>
      <c r="AQ47" s="36"/>
    </row>
    <row r="48" spans="1:43" ht="24.95" customHeight="1">
      <c r="AN48" s="36"/>
      <c r="AO48" s="36"/>
      <c r="AP48" s="36"/>
      <c r="AQ48" s="36"/>
    </row>
    <row r="49" spans="40:43" ht="24.95" customHeight="1">
      <c r="AN49" s="36"/>
      <c r="AO49" s="36"/>
      <c r="AP49" s="36"/>
      <c r="AQ49" s="36"/>
    </row>
    <row r="50" spans="40:43" ht="24.95" customHeight="1">
      <c r="AN50" s="36"/>
      <c r="AO50" s="36"/>
      <c r="AP50" s="36"/>
      <c r="AQ50" s="36"/>
    </row>
    <row r="51" spans="40:43" ht="24.95" customHeight="1">
      <c r="AN51" s="36"/>
      <c r="AO51" s="36"/>
      <c r="AP51" s="36"/>
      <c r="AQ51" s="36"/>
    </row>
    <row r="52" spans="40:43" ht="24.95" customHeight="1">
      <c r="AN52" s="36"/>
      <c r="AO52" s="36"/>
      <c r="AP52" s="36"/>
      <c r="AQ52" s="36"/>
    </row>
  </sheetData>
  <sheetProtection algorithmName="SHA-512" hashValue="8LguJxNrEBH/0SQb3stLDIj1vRccq/nJ/0h5JTZ+yVa+qX8NFxbJV8wl7R43FwRubpJP09Fh++CqEfyZmwzfpQ==" saltValue="Y4O6gTXfO0hRWW9exSfsiA==" spinCount="100000" sheet="1" objects="1" scenarios="1"/>
  <dataConsolidate/>
  <mergeCells count="14">
    <mergeCell ref="AN17:AN18"/>
    <mergeCell ref="AO17:AO18"/>
    <mergeCell ref="AP17:AQ18"/>
    <mergeCell ref="AA1:AC1"/>
    <mergeCell ref="AO2:AQ2"/>
    <mergeCell ref="AP3:AQ4"/>
    <mergeCell ref="AN5:AN6"/>
    <mergeCell ref="AO5:AO6"/>
    <mergeCell ref="AP5:AQ6"/>
    <mergeCell ref="AP19:AQ21"/>
    <mergeCell ref="AP24:AQ25"/>
    <mergeCell ref="AP7:AQ9"/>
    <mergeCell ref="AP10:AQ11"/>
    <mergeCell ref="AP15:AQ16"/>
  </mergeCells>
  <conditionalFormatting sqref="AI2:AK2 AB2:AE2 AG2 AM3:AM26 AM28:AM36 L28:M36 K3:K36 M3:M27 J3:J26 J28:J36 H4:I36 T3:AE26 N3:S36 T27:W27 AF3:AF36 T28:AE36 AG28:AK36 A2:F36 U2:W2 AG3:AK26 AI27:AJ27">
    <cfRule type="expression" dxfId="91" priority="92">
      <formula>MOD(ROW(),2)=0</formula>
    </cfRule>
    <cfRule type="expression" dxfId="90" priority="93">
      <formula>MOD(COLUMN(),2)=0</formula>
    </cfRule>
  </conditionalFormatting>
  <conditionalFormatting sqref="AN4">
    <cfRule type="expression" dxfId="89" priority="90">
      <formula>MOD(ROW(),2)=0</formula>
    </cfRule>
    <cfRule type="expression" dxfId="88" priority="91">
      <formula>MOD(COLUMN(),2)=0</formula>
    </cfRule>
  </conditionalFormatting>
  <conditionalFormatting sqref="Y2">
    <cfRule type="expression" dxfId="87" priority="88">
      <formula>MOD(ROW(),2)=0</formula>
    </cfRule>
    <cfRule type="expression" dxfId="86" priority="89">
      <formula>MOD(COLUMN(),2)=0</formula>
    </cfRule>
  </conditionalFormatting>
  <conditionalFormatting sqref="AE2:AI2">
    <cfRule type="expression" dxfId="85" priority="86">
      <formula>MOD(ROW(),2)=0</formula>
    </cfRule>
    <cfRule type="expression" dxfId="84" priority="87">
      <formula>MOD(COLUMN(),2)=0</formula>
    </cfRule>
  </conditionalFormatting>
  <conditionalFormatting sqref="AF2">
    <cfRule type="expression" dxfId="83" priority="84">
      <formula>MOD(ROW(),2)=0</formula>
    </cfRule>
    <cfRule type="expression" dxfId="82" priority="85">
      <formula>MOD(COLUMN(),2)=0</formula>
    </cfRule>
  </conditionalFormatting>
  <conditionalFormatting sqref="AF2">
    <cfRule type="expression" dxfId="81" priority="82">
      <formula>MOD(ROW(),2)=0</formula>
    </cfRule>
    <cfRule type="expression" dxfId="80" priority="83">
      <formula>MOD(COLUMN(),2)=0</formula>
    </cfRule>
  </conditionalFormatting>
  <conditionalFormatting sqref="AE2">
    <cfRule type="expression" dxfId="79" priority="80">
      <formula>MOD(ROW(),2)=0</formula>
    </cfRule>
    <cfRule type="expression" dxfId="78" priority="81">
      <formula>MOD(COLUMN(),2)=0</formula>
    </cfRule>
  </conditionalFormatting>
  <conditionalFormatting sqref="Y2:AA2">
    <cfRule type="expression" dxfId="77" priority="78">
      <formula>MOD(ROW(),2)=0</formula>
    </cfRule>
    <cfRule type="expression" dxfId="76" priority="79">
      <formula>MOD(COLUMN(),2)=0</formula>
    </cfRule>
  </conditionalFormatting>
  <conditionalFormatting sqref="AN16">
    <cfRule type="expression" dxfId="75" priority="76">
      <formula>MOD(ROW(),2)=0</formula>
    </cfRule>
    <cfRule type="expression" dxfId="74" priority="77">
      <formula>MOD(COLUMN(),2)=0</formula>
    </cfRule>
  </conditionalFormatting>
  <conditionalFormatting sqref="AO15">
    <cfRule type="expression" dxfId="73" priority="74">
      <formula>MOD(ROW(),2)=0</formula>
    </cfRule>
    <cfRule type="expression" dxfId="72" priority="75">
      <formula>MOD(COLUMN(),2)=0</formula>
    </cfRule>
  </conditionalFormatting>
  <conditionalFormatting sqref="B4:C7 M4:N7 J4:J7">
    <cfRule type="expression" dxfId="71" priority="72">
      <formula>MOD(ROW(),2)=0</formula>
    </cfRule>
    <cfRule type="expression" dxfId="70" priority="73">
      <formula>MOD(COLUMN(),2)=0</formula>
    </cfRule>
  </conditionalFormatting>
  <conditionalFormatting sqref="X2">
    <cfRule type="expression" dxfId="69" priority="70">
      <formula>MOD(ROW(),2)=0</formula>
    </cfRule>
    <cfRule type="expression" dxfId="68" priority="71">
      <formula>MOD(COLUMN(),2)=0</formula>
    </cfRule>
  </conditionalFormatting>
  <conditionalFormatting sqref="AE4:AE7 AG4:AM7 O4:P36">
    <cfRule type="expression" dxfId="67" priority="67">
      <formula>MOD(ROW(),2)=0</formula>
    </cfRule>
    <cfRule type="expression" dxfId="66" priority="68">
      <formula>MOD(COLUMN(),2)=0</formula>
    </cfRule>
  </conditionalFormatting>
  <conditionalFormatting sqref="Q4:Q7">
    <cfRule type="duplicateValues" dxfId="65" priority="66"/>
  </conditionalFormatting>
  <conditionalFormatting sqref="Z4:Z7">
    <cfRule type="expression" dxfId="64" priority="64">
      <formula>MOD(ROW(),2)=0</formula>
    </cfRule>
    <cfRule type="expression" dxfId="63" priority="65">
      <formula>MOD(COLUMN(),2)=0</formula>
    </cfRule>
  </conditionalFormatting>
  <conditionalFormatting sqref="Q4:Q7">
    <cfRule type="duplicateValues" dxfId="62" priority="69"/>
  </conditionalFormatting>
  <conditionalFormatting sqref="AD4:AD7">
    <cfRule type="expression" dxfId="61" priority="62">
      <formula>MOD(ROW(),2)=0</formula>
    </cfRule>
    <cfRule type="expression" dxfId="60" priority="63">
      <formula>MOD(COLUMN(),2)=0</formula>
    </cfRule>
  </conditionalFormatting>
  <conditionalFormatting sqref="AF4:AF7">
    <cfRule type="expression" dxfId="59" priority="60">
      <formula>MOD(ROW(),2)=0</formula>
    </cfRule>
    <cfRule type="expression" dxfId="58" priority="61">
      <formula>MOD(COLUMN(),2)=0</formula>
    </cfRule>
  </conditionalFormatting>
  <conditionalFormatting sqref="B27:C27 J27">
    <cfRule type="expression" dxfId="57" priority="58">
      <formula>MOD(ROW(),2)=0</formula>
    </cfRule>
    <cfRule type="expression" dxfId="56" priority="59">
      <formula>MOD(COLUMN(),2)=0</formula>
    </cfRule>
  </conditionalFormatting>
  <conditionalFormatting sqref="Y27 AA27:AK27 AM27">
    <cfRule type="expression" dxfId="55" priority="51">
      <formula>MOD(ROW(),2)=0</formula>
    </cfRule>
    <cfRule type="expression" dxfId="54" priority="52">
      <formula>MOD(COLUMN(),2)=0</formula>
    </cfRule>
  </conditionalFormatting>
  <conditionalFormatting sqref="B27">
    <cfRule type="duplicateValues" dxfId="53" priority="50"/>
  </conditionalFormatting>
  <conditionalFormatting sqref="C27">
    <cfRule type="duplicateValues" dxfId="52" priority="49"/>
  </conditionalFormatting>
  <conditionalFormatting sqref="B27:C27 J27 H27">
    <cfRule type="expression" dxfId="51" priority="47">
      <formula>MOD(ROW(),2)=0</formula>
    </cfRule>
    <cfRule type="expression" dxfId="50" priority="48">
      <formula>MOD(COLUMN(),2)=0</formula>
    </cfRule>
  </conditionalFormatting>
  <conditionalFormatting sqref="B27">
    <cfRule type="duplicateValues" dxfId="49" priority="53"/>
  </conditionalFormatting>
  <conditionalFormatting sqref="C27">
    <cfRule type="duplicateValues" dxfId="48" priority="54"/>
  </conditionalFormatting>
  <conditionalFormatting sqref="B27">
    <cfRule type="duplicateValues" dxfId="47" priority="55"/>
  </conditionalFormatting>
  <conditionalFormatting sqref="B27">
    <cfRule type="duplicateValues" dxfId="46" priority="56"/>
  </conditionalFormatting>
  <conditionalFormatting sqref="C27">
    <cfRule type="duplicateValues" dxfId="45" priority="57"/>
  </conditionalFormatting>
  <conditionalFormatting sqref="X27">
    <cfRule type="expression" dxfId="44" priority="45">
      <formula>MOD(ROW(),2)=0</formula>
    </cfRule>
    <cfRule type="expression" dxfId="43" priority="46">
      <formula>MOD(COLUMN(),2)=0</formula>
    </cfRule>
  </conditionalFormatting>
  <conditionalFormatting sqref="Z27">
    <cfRule type="expression" dxfId="42" priority="43">
      <formula>MOD(ROW(),2)=0</formula>
    </cfRule>
    <cfRule type="expression" dxfId="41" priority="44">
      <formula>MOD(COLUMN(),2)=0</formula>
    </cfRule>
  </conditionalFormatting>
  <conditionalFormatting sqref="L3:L36">
    <cfRule type="expression" dxfId="40" priority="41">
      <formula>MOD(ROW(),2)=0</formula>
    </cfRule>
    <cfRule type="expression" dxfId="39" priority="42">
      <formula>MOD(COLUMN(),2)=0</formula>
    </cfRule>
  </conditionalFormatting>
  <conditionalFormatting sqref="L2">
    <cfRule type="expression" dxfId="38" priority="39">
      <formula>MOD(ROW(),2)=0</formula>
    </cfRule>
    <cfRule type="expression" dxfId="37" priority="40">
      <formula>MOD(COLUMN(),2)=0</formula>
    </cfRule>
  </conditionalFormatting>
  <conditionalFormatting sqref="L4:L7">
    <cfRule type="expression" dxfId="36" priority="37">
      <formula>MOD(ROW(),2)=0</formula>
    </cfRule>
    <cfRule type="expression" dxfId="35" priority="38">
      <formula>MOD(COLUMN(),2)=0</formula>
    </cfRule>
  </conditionalFormatting>
  <conditionalFormatting sqref="L27">
    <cfRule type="expression" dxfId="34" priority="35">
      <formula>MOD(ROW(),2)=0</formula>
    </cfRule>
    <cfRule type="expression" dxfId="33" priority="36">
      <formula>MOD(COLUMN(),2)=0</formula>
    </cfRule>
  </conditionalFormatting>
  <conditionalFormatting sqref="K2">
    <cfRule type="expression" dxfId="32" priority="33">
      <formula>MOD(ROW(),2)=0</formula>
    </cfRule>
    <cfRule type="expression" dxfId="31" priority="34">
      <formula>MOD(COLUMN(),2)=0</formula>
    </cfRule>
  </conditionalFormatting>
  <conditionalFormatting sqref="K4:K7">
    <cfRule type="expression" dxfId="30" priority="31">
      <formula>MOD(ROW(),2)=0</formula>
    </cfRule>
    <cfRule type="expression" dxfId="29" priority="32">
      <formula>MOD(COLUMN(),2)=0</formula>
    </cfRule>
  </conditionalFormatting>
  <conditionalFormatting sqref="K27">
    <cfRule type="expression" dxfId="28" priority="29">
      <formula>MOD(ROW(),2)=0</formula>
    </cfRule>
    <cfRule type="expression" dxfId="27" priority="30">
      <formula>MOD(COLUMN(),2)=0</formula>
    </cfRule>
  </conditionalFormatting>
  <conditionalFormatting sqref="M2:T2">
    <cfRule type="expression" dxfId="26" priority="27">
      <formula>MOD(ROW(),2)=0</formula>
    </cfRule>
    <cfRule type="expression" dxfId="25" priority="28">
      <formula>MOD(COLUMN(),2)=0</formula>
    </cfRule>
  </conditionalFormatting>
  <conditionalFormatting sqref="J2">
    <cfRule type="expression" dxfId="24" priority="25">
      <formula>MOD(ROW(),2)=0</formula>
    </cfRule>
    <cfRule type="expression" dxfId="23" priority="26">
      <formula>MOD(COLUMN(),2)=0</formula>
    </cfRule>
  </conditionalFormatting>
  <conditionalFormatting sqref="H3:I36">
    <cfRule type="expression" dxfId="22" priority="23">
      <formula>MOD(ROW(),2)=0</formula>
    </cfRule>
    <cfRule type="expression" dxfId="21" priority="24">
      <formula>MOD(COLUMN(),2)=0</formula>
    </cfRule>
  </conditionalFormatting>
  <conditionalFormatting sqref="H2:I2">
    <cfRule type="expression" dxfId="20" priority="21">
      <formula>MOD(ROW(),2)=0</formula>
    </cfRule>
    <cfRule type="expression" dxfId="19" priority="22">
      <formula>MOD(COLUMN(),2)=0</formula>
    </cfRule>
  </conditionalFormatting>
  <conditionalFormatting sqref="G4:G36">
    <cfRule type="expression" dxfId="18" priority="19">
      <formula>MOD(ROW(),2)=0</formula>
    </cfRule>
    <cfRule type="expression" dxfId="17" priority="20">
      <formula>MOD(COLUMN(),2)=0</formula>
    </cfRule>
  </conditionalFormatting>
  <conditionalFormatting sqref="G27">
    <cfRule type="expression" dxfId="16" priority="17">
      <formula>MOD(ROW(),2)=0</formula>
    </cfRule>
    <cfRule type="expression" dxfId="15" priority="18">
      <formula>MOD(COLUMN(),2)=0</formula>
    </cfRule>
  </conditionalFormatting>
  <conditionalFormatting sqref="G3:G36">
    <cfRule type="expression" dxfId="14" priority="15">
      <formula>MOD(ROW(),2)=0</formula>
    </cfRule>
    <cfRule type="expression" dxfId="13" priority="16">
      <formula>MOD(COLUMN(),2)=0</formula>
    </cfRule>
  </conditionalFormatting>
  <conditionalFormatting sqref="G2">
    <cfRule type="expression" dxfId="12" priority="13">
      <formula>MOD(ROW(),2)=0</formula>
    </cfRule>
    <cfRule type="expression" dxfId="11" priority="14">
      <formula>MOD(COLUMN(),2)=0</formula>
    </cfRule>
  </conditionalFormatting>
  <conditionalFormatting sqref="P4:P36">
    <cfRule type="duplicateValues" dxfId="10" priority="94"/>
  </conditionalFormatting>
  <conditionalFormatting sqref="B3:B36">
    <cfRule type="duplicateValues" dxfId="9" priority="95"/>
  </conditionalFormatting>
  <conditionalFormatting sqref="C3:C36">
    <cfRule type="duplicateValues" dxfId="8" priority="96"/>
  </conditionalFormatting>
  <conditionalFormatting sqref="B1:B36">
    <cfRule type="duplicateValues" dxfId="7" priority="97"/>
  </conditionalFormatting>
  <conditionalFormatting sqref="B1:B1048576">
    <cfRule type="duplicateValues" dxfId="6" priority="98"/>
  </conditionalFormatting>
  <conditionalFormatting sqref="C1:C1048576">
    <cfRule type="duplicateValues" dxfId="5" priority="99"/>
  </conditionalFormatting>
  <conditionalFormatting sqref="AO3">
    <cfRule type="expression" dxfId="4" priority="1">
      <formula>MOD(ROW(),2)=0</formula>
    </cfRule>
    <cfRule type="expression" dxfId="3" priority="2">
      <formula>MOD(COLUMN(),2)=0</formula>
    </cfRule>
  </conditionalFormatting>
  <conditionalFormatting sqref="AO3">
    <cfRule type="duplicateValues" dxfId="2" priority="5"/>
  </conditionalFormatting>
  <conditionalFormatting sqref="AO3">
    <cfRule type="duplicateValues" dxfId="1" priority="3"/>
  </conditionalFormatting>
  <conditionalFormatting sqref="AO3">
    <cfRule type="duplicateValues" dxfId="0" priority="4"/>
  </conditionalFormatting>
  <pageMargins left="0.22" right="0.22" top="0.3" bottom="0.22" header="0.22" footer="0.17"/>
  <pageSetup paperSize="9" scale="57" fitToHeight="4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42</xdr:col>
                <xdr:colOff>1266825</xdr:colOff>
                <xdr:row>8</xdr:row>
                <xdr:rowOff>0</xdr:rowOff>
              </from>
              <to>
                <xdr:col>43</xdr:col>
                <xdr:colOff>533400</xdr:colOff>
                <xdr:row>8</xdr:row>
                <xdr:rowOff>228600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7">
            <anchor moveWithCells="1">
              <from>
                <xdr:col>42</xdr:col>
                <xdr:colOff>1266825</xdr:colOff>
                <xdr:row>9</xdr:row>
                <xdr:rowOff>0</xdr:rowOff>
              </from>
              <to>
                <xdr:col>43</xdr:col>
                <xdr:colOff>533400</xdr:colOff>
                <xdr:row>9</xdr:row>
                <xdr:rowOff>228600</xdr:rowOff>
              </to>
            </anchor>
          </controlPr>
        </control>
      </mc:Choice>
      <mc:Fallback>
        <control shapeId="1026" r:id="rId6" name="Control 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1402_07_STE</vt:lpstr>
      <vt:lpstr>'1402_07_STE'!Print_Area</vt:lpstr>
      <vt:lpstr>'1402_07_STE'!Print_Titles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AminPC</dc:creator>
  <cp:lastModifiedBy>AminPC</cp:lastModifiedBy>
  <dcterms:created xsi:type="dcterms:W3CDTF">2024-01-21T17:11:21Z</dcterms:created>
  <dcterms:modified xsi:type="dcterms:W3CDTF">2024-01-21T19:42:35Z</dcterms:modified>
</cp:coreProperties>
</file>