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nPC\Desktop\"/>
    </mc:Choice>
  </mc:AlternateContent>
  <workbookProtection workbookAlgorithmName="SHA-512" workbookHashValue="b96oDdx6g/UUsj80PoRqmh1tmbOmvNMJYhxGB4CrRd5f6/ttGu54/G0AwdObsAK2AhWC4hdDBJ50ZCddSv3w+w==" workbookSaltValue="2KHIpkVTOTBLUfpWUSVaIg==" workbookSpinCount="100000" lockStructure="1"/>
  <bookViews>
    <workbookView xWindow="0" yWindow="0" windowWidth="20490" windowHeight="7620"/>
  </bookViews>
  <sheets>
    <sheet name="1402_07_CP" sheetId="1" r:id="rId1"/>
  </sheets>
  <definedNames>
    <definedName name="_xlnm.Print_Area" localSheetId="0">'1402_07_CP'!$A$1:$V$42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" l="1"/>
  <c r="S42" i="1"/>
  <c r="R42" i="1"/>
  <c r="O42" i="1"/>
  <c r="N42" i="1"/>
  <c r="M42" i="1"/>
  <c r="L42" i="1"/>
  <c r="K42" i="1"/>
  <c r="J42" i="1"/>
  <c r="I42" i="1"/>
  <c r="H42" i="1"/>
  <c r="G42" i="1"/>
  <c r="F42" i="1"/>
  <c r="D42" i="1"/>
  <c r="AF41" i="1"/>
  <c r="AF40" i="1"/>
  <c r="P40" i="1"/>
  <c r="AF39" i="1"/>
  <c r="AD39" i="1"/>
  <c r="AF38" i="1"/>
  <c r="AF37" i="1"/>
  <c r="AF36" i="1"/>
  <c r="AF35" i="1"/>
  <c r="AD35" i="1"/>
  <c r="AF34" i="1"/>
  <c r="AD34" i="1"/>
  <c r="AF33" i="1"/>
  <c r="AD33" i="1"/>
  <c r="AF32" i="1"/>
  <c r="AD32" i="1"/>
  <c r="AF31" i="1"/>
  <c r="AF30" i="1"/>
  <c r="AD30" i="1"/>
  <c r="AF29" i="1"/>
  <c r="AF28" i="1"/>
  <c r="AD28" i="1"/>
  <c r="AF27" i="1"/>
  <c r="AD27" i="1"/>
  <c r="AF26" i="1"/>
  <c r="AD26" i="1"/>
  <c r="AF25" i="1"/>
  <c r="AF24" i="1"/>
  <c r="AF23" i="1"/>
  <c r="AF22" i="1"/>
  <c r="AD22" i="1"/>
  <c r="AF21" i="1"/>
  <c r="AD21" i="1"/>
  <c r="AF20" i="1"/>
  <c r="AD20" i="1"/>
  <c r="AF19" i="1"/>
  <c r="AD19" i="1"/>
  <c r="AF18" i="1"/>
  <c r="AD18" i="1"/>
  <c r="AF17" i="1"/>
  <c r="AD17" i="1"/>
  <c r="AF16" i="1"/>
  <c r="AD16" i="1"/>
  <c r="AF15" i="1"/>
  <c r="AF14" i="1"/>
  <c r="AK13" i="1"/>
  <c r="AF13" i="1"/>
  <c r="AK12" i="1"/>
  <c r="AF12" i="1"/>
  <c r="AF11" i="1"/>
  <c r="AF10" i="1"/>
  <c r="AD10" i="1"/>
  <c r="AF9" i="1"/>
  <c r="AK8" i="1"/>
  <c r="AK10" i="1" s="1"/>
  <c r="AF8" i="1"/>
  <c r="AK7" i="1"/>
  <c r="AK9" i="1" s="1"/>
  <c r="AF7" i="1"/>
  <c r="AD7" i="1"/>
  <c r="AF6" i="1"/>
  <c r="AD6" i="1"/>
  <c r="AF5" i="1"/>
  <c r="AK4" i="1"/>
  <c r="AF4" i="1"/>
  <c r="AD4" i="1"/>
  <c r="AF3" i="1"/>
  <c r="AD3" i="1"/>
  <c r="AK14" i="1" l="1"/>
  <c r="AK5" i="1" s="1"/>
</calcChain>
</file>

<file path=xl/sharedStrings.xml><?xml version="1.0" encoding="utf-8"?>
<sst xmlns="http://schemas.openxmlformats.org/spreadsheetml/2006/main" count="420" uniqueCount="111">
  <si>
    <t>امتحان میانترم تشریحی پروژه 6 آذر</t>
  </si>
  <si>
    <t>رديف</t>
  </si>
  <si>
    <t>St_No</t>
  </si>
  <si>
    <t>نام خانوادگی</t>
  </si>
  <si>
    <t>MidTerm</t>
  </si>
  <si>
    <t>02-07-03</t>
  </si>
  <si>
    <t>02-07-10</t>
  </si>
  <si>
    <t>02-07-17</t>
  </si>
  <si>
    <t>02-07-24</t>
  </si>
  <si>
    <t>02-08-01</t>
  </si>
  <si>
    <t>02-08-08</t>
  </si>
  <si>
    <t>02-08-15</t>
  </si>
  <si>
    <t>02-08-22</t>
  </si>
  <si>
    <t>02-08-29</t>
  </si>
  <si>
    <t>02-09-06</t>
  </si>
  <si>
    <t>02-09-13</t>
  </si>
  <si>
    <t>02-09-20</t>
  </si>
  <si>
    <t>02-09-20_EPLP</t>
  </si>
  <si>
    <t>02-09-27</t>
  </si>
  <si>
    <t>02-10-04</t>
  </si>
  <si>
    <t>02-10-11</t>
  </si>
  <si>
    <t>تکلیف</t>
  </si>
  <si>
    <t>پروژه</t>
  </si>
  <si>
    <t>حضور فعال کلاس</t>
  </si>
  <si>
    <t>حل تکاليف</t>
  </si>
  <si>
    <t>میانترم 2</t>
  </si>
  <si>
    <t>پایانترم  12</t>
  </si>
  <si>
    <t>Project  2</t>
  </si>
  <si>
    <t>جمع حضور فعال و تکليف  2</t>
  </si>
  <si>
    <t>درس کنترل پروژه</t>
  </si>
  <si>
    <t>در کامپيوتر يا گوشي گزينه فعالسازي ويرايش فعال کنيد Enable Editing</t>
  </si>
  <si>
    <t xml:space="preserve">اگر ازکامپیوتر استفاده میکنید با انتخاب فعال سازی ویرایش در کادر مخصوص شماره دانشجویی وارد کنید و اگر از گوشی استفاده میکنید در کادر مربوطه دبل کلیک کنید تا حالت  ویرایش ظاهر شود تا بتوانید شماره دانشجویی وارد کنید </t>
  </si>
  <si>
    <t xml:space="preserve">اسلامی حدیث </t>
  </si>
  <si>
    <t>17</t>
  </si>
  <si>
    <t>24+</t>
  </si>
  <si>
    <t>1</t>
  </si>
  <si>
    <t>8</t>
  </si>
  <si>
    <t>15+</t>
  </si>
  <si>
    <t>22</t>
  </si>
  <si>
    <t>6</t>
  </si>
  <si>
    <t>13</t>
  </si>
  <si>
    <t>20+</t>
  </si>
  <si>
    <t>L</t>
  </si>
  <si>
    <t>+</t>
  </si>
  <si>
    <t>لطفا شماره دانشجویی در کادر روبرو وارد کنید</t>
  </si>
  <si>
    <t>کلمه N/A#  یعنی شماره دانشجویی
 غلط وارد کرده اید</t>
  </si>
  <si>
    <t xml:space="preserve">انصاری فرد ساره </t>
  </si>
  <si>
    <t/>
  </si>
  <si>
    <t>22+</t>
  </si>
  <si>
    <t>4+</t>
  </si>
  <si>
    <t>10</t>
  </si>
  <si>
    <t>نام و نام خانوادگی</t>
  </si>
  <si>
    <t xml:space="preserve">ایمن پورشیرازیان عقیل </t>
  </si>
  <si>
    <t>نمره نهایی دانشجو  حاصل جمع تمام اثرها  جهت درج در کارنامه = جمعا از 20نمره</t>
  </si>
  <si>
    <t>نمره نهایی هنگام درج در سامانه دانشگاه حداکثر نیم نمره بسمت بالا گرد میشود</t>
  </si>
  <si>
    <t xml:space="preserve">پرهیزگار حسین </t>
  </si>
  <si>
    <t>29</t>
  </si>
  <si>
    <t>4-</t>
  </si>
  <si>
    <t xml:space="preserve">ترابی اردکانی محسن </t>
  </si>
  <si>
    <t>15-</t>
  </si>
  <si>
    <t>پایانترم= نمره از 20 نمره</t>
  </si>
  <si>
    <t>نمره نهایی  =  تکلیف و فعالیت 2+ اثر پروژه 2 + اثر میانترم  4نمره + اثرپایانترم 12نمره= جمعا بيست نمره</t>
  </si>
  <si>
    <t xml:space="preserve">جعفری امین </t>
  </si>
  <si>
    <t>میانترم= نمره از 20 نمره</t>
  </si>
  <si>
    <t xml:space="preserve">جمشیدی سلوک لوئی وحید </t>
  </si>
  <si>
    <t>27-</t>
  </si>
  <si>
    <t>اثر پایانترم= نمره از 12 نمره</t>
  </si>
  <si>
    <t xml:space="preserve">حسن زاده رونیزی محمدرضا </t>
  </si>
  <si>
    <t>E</t>
  </si>
  <si>
    <t>اثر میانترم= نمره از4نمره</t>
  </si>
  <si>
    <t xml:space="preserve">حسین آبادی طیب </t>
  </si>
  <si>
    <t xml:space="preserve">حسینی سیدابوالفضل </t>
  </si>
  <si>
    <t>اثر حل تکليف و فعالیت کلاسی ( از دو نمره)</t>
  </si>
  <si>
    <t xml:space="preserve">حسینی سیداکبر </t>
  </si>
  <si>
    <t>اثر پروژه MSP از  دو  نمره</t>
  </si>
  <si>
    <t xml:space="preserve">حکیمی محمد </t>
  </si>
  <si>
    <t>11</t>
  </si>
  <si>
    <t>جمع اثرها</t>
  </si>
  <si>
    <t xml:space="preserve">رمضانی سجاد </t>
  </si>
  <si>
    <t xml:space="preserve">زاهدی میترا </t>
  </si>
  <si>
    <t xml:space="preserve">زمانی ایوب </t>
  </si>
  <si>
    <t xml:space="preserve">شکری پور شهاب الدین </t>
  </si>
  <si>
    <t xml:space="preserve">صفی علیرضا </t>
  </si>
  <si>
    <t xml:space="preserve">طایفی نصرآبادی زهرا </t>
  </si>
  <si>
    <t xml:space="preserve">عابد حمیدرضا </t>
  </si>
  <si>
    <t>EL</t>
  </si>
  <si>
    <t xml:space="preserve">غفوری شیراز محمدمهدی </t>
  </si>
  <si>
    <t xml:space="preserve">فرمانی امیر </t>
  </si>
  <si>
    <t xml:space="preserve">قاسم زاده حجت </t>
  </si>
  <si>
    <t xml:space="preserve">قاسمی یوسف </t>
  </si>
  <si>
    <t xml:space="preserve">قاسمی حسین </t>
  </si>
  <si>
    <t>EM</t>
  </si>
  <si>
    <t xml:space="preserve">قصاب زاده هادی </t>
  </si>
  <si>
    <t xml:space="preserve">کامگاری محسن </t>
  </si>
  <si>
    <t>ML</t>
  </si>
  <si>
    <t xml:space="preserve">کشاورزی وحید </t>
  </si>
  <si>
    <t xml:space="preserve">سروستانی علی کمالی </t>
  </si>
  <si>
    <t xml:space="preserve">مبارکی رسول </t>
  </si>
  <si>
    <t xml:space="preserve">محقق نیاپور امین </t>
  </si>
  <si>
    <t>29+</t>
  </si>
  <si>
    <t xml:space="preserve">محمدی سعید </t>
  </si>
  <si>
    <t xml:space="preserve">مهدی زاده رؤیا </t>
  </si>
  <si>
    <t xml:space="preserve">نریمانی مرجان </t>
  </si>
  <si>
    <t xml:space="preserve">نظری علی اکبر </t>
  </si>
  <si>
    <t xml:space="preserve">نعمتی علی </t>
  </si>
  <si>
    <t xml:space="preserve">نیک سرشت احمدرضا </t>
  </si>
  <si>
    <t xml:space="preserve">نیک فطرت محمدرضا </t>
  </si>
  <si>
    <t>15+-</t>
  </si>
  <si>
    <t xml:space="preserve">هاشمی شیرازی مهدی </t>
  </si>
  <si>
    <t>صادقی کواری محمد صادق</t>
  </si>
  <si>
    <r>
      <t>ليست  دانشجویان دانشگاه __ کما __ درس ___کنترل پروژه__</t>
    </r>
    <r>
      <rPr>
        <b/>
        <sz val="1"/>
        <color indexed="8"/>
        <rFont val="B Titr"/>
        <charset val="178"/>
      </rPr>
      <t xml:space="preserve">    روز _ دوشنبه ساعت 18:00 تا 20:00 </t>
    </r>
    <r>
      <rPr>
        <b/>
        <sz val="1"/>
        <color indexed="8"/>
        <rFont val="B Davat"/>
        <charset val="178"/>
      </rPr>
      <t>مقطع کارشناسی  پاییز 1402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</si>
</sst>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indexed="8"/>
      <name val="B Koodak"/>
      <charset val="178"/>
    </font>
    <font>
      <sz val="11"/>
      <color rgb="FF000000"/>
      <name val="Titr"/>
    </font>
    <font>
      <b/>
      <sz val="12"/>
      <color rgb="FF000000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9"/>
      <color theme="1"/>
      <name val="Tahoma"/>
      <family val="2"/>
    </font>
    <font>
      <b/>
      <sz val="1"/>
      <color indexed="8"/>
      <name val="B Davat"/>
      <charset val="178"/>
    </font>
    <font>
      <b/>
      <sz val="1"/>
      <color indexed="8"/>
      <name val="B Titr"/>
      <charset val="178"/>
    </font>
    <font>
      <sz val="1"/>
      <color theme="1"/>
      <name val="Calibri"/>
      <family val="2"/>
      <charset val="178"/>
      <scheme val="minor"/>
    </font>
    <font>
      <b/>
      <sz val="1"/>
      <color indexed="8"/>
      <name val="Arial"/>
      <family val="2"/>
    </font>
    <font>
      <sz val="1"/>
      <color indexed="8"/>
      <name val="B Homa"/>
      <charset val="178"/>
    </font>
    <font>
      <sz val="1"/>
      <color rgb="FF000000"/>
      <name val="Times New Roman"/>
      <family val="1"/>
    </font>
    <font>
      <b/>
      <sz val="1"/>
      <color rgb="FF000000"/>
      <name val="B Titr"/>
      <charset val="178"/>
    </font>
    <font>
      <b/>
      <sz val="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1" fillId="0" borderId="0" xfId="2" applyFill="1" applyAlignment="1" applyProtection="1">
      <alignment vertical="center" wrapText="1"/>
      <protection hidden="1"/>
    </xf>
    <xf numFmtId="0" fontId="1" fillId="0" borderId="0" xfId="2" applyProtection="1"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12" fontId="7" fillId="0" borderId="4" xfId="4" applyNumberFormat="1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right" vertical="center" wrapText="1"/>
      <protection hidden="1"/>
    </xf>
    <xf numFmtId="49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2" fillId="0" borderId="3" xfId="1" applyNumberFormat="1" applyFont="1" applyFill="1" applyBorder="1" applyAlignment="1" applyProtection="1">
      <alignment vertical="center" wrapText="1"/>
      <protection hidden="1"/>
    </xf>
    <xf numFmtId="49" fontId="11" fillId="2" borderId="14" xfId="1" applyNumberFormat="1" applyFont="1" applyFill="1" applyBorder="1" applyAlignment="1" applyProtection="1">
      <alignment horizontal="center" vertical="center" wrapText="1"/>
      <protection hidden="1"/>
    </xf>
    <xf numFmtId="2" fontId="12" fillId="2" borderId="3" xfId="1" applyNumberFormat="1" applyFont="1" applyFill="1" applyBorder="1" applyAlignment="1" applyProtection="1">
      <alignment vertical="center" wrapText="1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164" fontId="2" fillId="0" borderId="0" xfId="1" applyNumberFormat="1" applyFill="1" applyBorder="1" applyAlignment="1" applyProtection="1">
      <alignment vertical="center" wrapText="1"/>
      <protection hidden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ill="1" applyBorder="1" applyAlignment="1" applyProtection="1">
      <alignment vertical="center" wrapText="1"/>
      <protection hidden="1"/>
    </xf>
    <xf numFmtId="49" fontId="11" fillId="2" borderId="16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17" xfId="1" applyNumberFormat="1" applyFont="1" applyFill="1" applyBorder="1" applyAlignment="1" applyProtection="1">
      <alignment horizontal="center" vertical="center" wrapText="1"/>
      <protection hidden="1"/>
    </xf>
    <xf numFmtId="2" fontId="15" fillId="0" borderId="11" xfId="1" applyNumberFormat="1" applyFont="1" applyFill="1" applyBorder="1" applyAlignment="1" applyProtection="1">
      <alignment vertical="center" wrapText="1"/>
      <protection hidden="1"/>
    </xf>
    <xf numFmtId="164" fontId="1" fillId="0" borderId="0" xfId="2" applyNumberFormat="1" applyFill="1" applyAlignment="1" applyProtection="1">
      <alignment vertical="center" wrapText="1"/>
      <protection hidden="1"/>
    </xf>
    <xf numFmtId="0" fontId="13" fillId="0" borderId="0" xfId="2" applyFont="1" applyFill="1" applyAlignment="1" applyProtection="1">
      <protection hidden="1"/>
    </xf>
    <xf numFmtId="0" fontId="16" fillId="0" borderId="1" xfId="1" applyFont="1" applyFill="1" applyBorder="1" applyAlignment="1" applyProtection="1">
      <alignment vertical="center"/>
      <protection hidden="1"/>
    </xf>
    <xf numFmtId="0" fontId="16" fillId="0" borderId="2" xfId="1" applyFont="1" applyFill="1" applyBorder="1" applyAlignment="1" applyProtection="1">
      <alignment vertical="center"/>
      <protection hidden="1"/>
    </xf>
    <xf numFmtId="0" fontId="17" fillId="0" borderId="2" xfId="1" applyFont="1" applyFill="1" applyBorder="1" applyAlignment="1" applyProtection="1">
      <alignment vertical="center"/>
      <protection hidden="1"/>
    </xf>
    <xf numFmtId="2" fontId="18" fillId="0" borderId="0" xfId="2" applyNumberFormat="1" applyFont="1" applyFill="1" applyAlignment="1" applyProtection="1">
      <alignment vertical="center" wrapText="1"/>
      <protection hidden="1"/>
    </xf>
    <xf numFmtId="0" fontId="16" fillId="0" borderId="3" xfId="2" applyFont="1" applyFill="1" applyBorder="1" applyAlignment="1" applyProtection="1">
      <alignment horizontal="center" vertical="center"/>
      <protection hidden="1"/>
    </xf>
    <xf numFmtId="0" fontId="16" fillId="0" borderId="1" xfId="2" applyFont="1" applyFill="1" applyBorder="1" applyAlignment="1" applyProtection="1">
      <alignment horizontal="center" vertical="center"/>
      <protection hidden="1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49" fontId="19" fillId="0" borderId="3" xfId="2" applyNumberFormat="1" applyFont="1" applyFill="1" applyBorder="1" applyAlignment="1" applyProtection="1">
      <alignment horizontal="center" vertical="center" textRotation="90"/>
      <protection hidden="1"/>
    </xf>
    <xf numFmtId="1" fontId="20" fillId="0" borderId="3" xfId="2" applyNumberFormat="1" applyFont="1" applyFill="1" applyBorder="1" applyAlignment="1" applyProtection="1">
      <alignment horizontal="center" vertical="center"/>
      <protection hidden="1"/>
    </xf>
    <xf numFmtId="1" fontId="21" fillId="0" borderId="7" xfId="4" applyNumberFormat="1" applyFont="1" applyFill="1" applyBorder="1" applyAlignment="1" applyProtection="1">
      <alignment horizontal="center" vertical="center"/>
      <protection hidden="1"/>
    </xf>
    <xf numFmtId="12" fontId="22" fillId="0" borderId="7" xfId="4" applyNumberFormat="1" applyFont="1" applyFill="1" applyBorder="1" applyAlignment="1" applyProtection="1">
      <alignment horizontal="right" vertical="center"/>
      <protection hidden="1"/>
    </xf>
    <xf numFmtId="2" fontId="23" fillId="0" borderId="3" xfId="2" applyNumberFormat="1" applyFont="1" applyFill="1" applyBorder="1" applyAlignment="1" applyProtection="1">
      <alignment horizontal="center" vertical="center"/>
      <protection hidden="1"/>
    </xf>
    <xf numFmtId="49" fontId="23" fillId="0" borderId="3" xfId="2" applyNumberFormat="1" applyFont="1" applyFill="1" applyBorder="1" applyAlignment="1" applyProtection="1">
      <alignment horizontal="center" vertical="center"/>
      <protection hidden="1"/>
    </xf>
    <xf numFmtId="0" fontId="23" fillId="0" borderId="3" xfId="2" applyNumberFormat="1" applyFont="1" applyFill="1" applyBorder="1" applyAlignment="1" applyProtection="1">
      <alignment horizontal="center" vertical="center"/>
      <protection hidden="1"/>
    </xf>
    <xf numFmtId="2" fontId="24" fillId="0" borderId="3" xfId="2" applyNumberFormat="1" applyFont="1" applyFill="1" applyBorder="1" applyAlignment="1" applyProtection="1">
      <alignment vertical="center"/>
      <protection hidden="1"/>
    </xf>
    <xf numFmtId="2" fontId="23" fillId="0" borderId="3" xfId="2" applyNumberFormat="1" applyFont="1" applyFill="1" applyBorder="1" applyAlignment="1" applyProtection="1">
      <alignment vertical="center"/>
      <protection hidden="1"/>
    </xf>
    <xf numFmtId="49" fontId="23" fillId="0" borderId="3" xfId="2" applyNumberFormat="1" applyFont="1" applyFill="1" applyBorder="1" applyAlignment="1" applyProtection="1">
      <alignment vertical="center"/>
      <protection hidden="1"/>
    </xf>
    <xf numFmtId="49" fontId="16" fillId="0" borderId="3" xfId="2" applyNumberFormat="1" applyFont="1" applyFill="1" applyBorder="1" applyAlignment="1" applyProtection="1">
      <alignment horizontal="center" vertical="center"/>
      <protection hidden="1"/>
    </xf>
    <xf numFmtId="1" fontId="16" fillId="0" borderId="3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Alignment="1" applyProtection="1">
      <alignment horizontal="center"/>
      <protection hidden="1"/>
    </xf>
    <xf numFmtId="0" fontId="24" fillId="0" borderId="0" xfId="2" applyFont="1" applyFill="1" applyAlignment="1" applyProtection="1">
      <protection hidden="1"/>
    </xf>
    <xf numFmtId="0" fontId="25" fillId="0" borderId="0" xfId="2" applyFont="1" applyFill="1" applyAlignment="1" applyProtection="1">
      <protection hidden="1"/>
    </xf>
    <xf numFmtId="2" fontId="18" fillId="0" borderId="0" xfId="2" applyNumberFormat="1" applyFont="1" applyFill="1" applyAlignment="1" applyProtection="1">
      <protection hidden="1"/>
    </xf>
    <xf numFmtId="0" fontId="24" fillId="0" borderId="0" xfId="2" applyFont="1" applyProtection="1">
      <protection hidden="1"/>
    </xf>
    <xf numFmtId="1" fontId="0" fillId="0" borderId="0" xfId="0" applyNumberFormat="1" applyProtection="1">
      <protection locked="0" hidden="1"/>
    </xf>
    <xf numFmtId="0" fontId="5" fillId="0" borderId="5" xfId="3" applyNumberFormat="1" applyFont="1" applyFill="1" applyBorder="1" applyAlignment="1" applyProtection="1">
      <alignment horizontal="center" vertical="center" wrapText="1" readingOrder="1"/>
      <protection hidden="1"/>
    </xf>
    <xf numFmtId="0" fontId="5" fillId="0" borderId="6" xfId="3" applyNumberFormat="1" applyFont="1" applyFill="1" applyBorder="1" applyAlignment="1" applyProtection="1">
      <alignment horizontal="center" vertical="center" wrapText="1" readingOrder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8" fillId="0" borderId="12" xfId="1" applyFont="1" applyFill="1" applyBorder="1" applyAlignment="1" applyProtection="1">
      <alignment horizontal="center" vertical="center" wrapText="1"/>
      <protection hidden="1"/>
    </xf>
    <xf numFmtId="2" fontId="9" fillId="2" borderId="13" xfId="1" applyNumberFormat="1" applyFont="1" applyFill="1" applyBorder="1" applyAlignment="1" applyProtection="1">
      <alignment horizontal="center" vertical="center"/>
      <protection hidden="1"/>
    </xf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10" fillId="0" borderId="9" xfId="1" applyFont="1" applyFill="1" applyBorder="1" applyAlignment="1" applyProtection="1">
      <alignment horizontal="center" vertical="center" wrapText="1"/>
      <protection hidden="1"/>
    </xf>
    <xf numFmtId="0" fontId="10" fillId="0" borderId="10" xfId="1" applyFont="1" applyFill="1" applyBorder="1" applyAlignment="1" applyProtection="1">
      <alignment horizontal="center" vertical="center" wrapText="1"/>
      <protection hidden="1"/>
    </xf>
    <xf numFmtId="0" fontId="10" fillId="0" borderId="11" xfId="1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13" xfId="1" applyFont="1" applyFill="1" applyBorder="1" applyAlignment="1" applyProtection="1">
      <alignment horizontal="center" vertical="center" wrapText="1"/>
      <protection hidden="1"/>
    </xf>
    <xf numFmtId="0" fontId="3" fillId="0" borderId="15" xfId="1" applyFont="1" applyFill="1" applyBorder="1" applyAlignment="1" applyProtection="1">
      <alignment horizontal="center" vertical="center" wrapText="1"/>
      <protection hidden="1"/>
    </xf>
    <xf numFmtId="0" fontId="3" fillId="0" borderId="11" xfId="1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206"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rightToLeft="1" tabSelected="1" topLeftCell="AJ1" zoomScaleNormal="100" workbookViewId="0">
      <selection activeCell="AK3" sqref="AK3"/>
    </sheetView>
  </sheetViews>
  <sheetFormatPr defaultRowHeight="15"/>
  <cols>
    <col min="1" max="1" width="3.85546875" style="43" hidden="1" customWidth="1"/>
    <col min="2" max="2" width="14.5703125" style="43" hidden="1" customWidth="1"/>
    <col min="3" max="3" width="23.28515625" style="43" hidden="1" customWidth="1"/>
    <col min="4" max="4" width="7" style="43" hidden="1" customWidth="1"/>
    <col min="5" max="5" width="2.5703125" style="43" hidden="1" customWidth="1"/>
    <col min="6" max="6" width="3.140625" style="43" hidden="1" customWidth="1"/>
    <col min="7" max="7" width="3.28515625" style="43" hidden="1" customWidth="1"/>
    <col min="8" max="8" width="3.85546875" style="43" hidden="1" customWidth="1"/>
    <col min="9" max="9" width="3.140625" style="43" hidden="1" customWidth="1"/>
    <col min="10" max="10" width="5" style="43" hidden="1" customWidth="1"/>
    <col min="11" max="11" width="3.28515625" style="43" hidden="1" customWidth="1"/>
    <col min="12" max="12" width="3.42578125" style="43" hidden="1" customWidth="1"/>
    <col min="13" max="13" width="3.28515625" style="43" hidden="1" customWidth="1"/>
    <col min="14" max="14" width="4.28515625" style="43" hidden="1" customWidth="1"/>
    <col min="15" max="15" width="3.140625" style="43" hidden="1" customWidth="1"/>
    <col min="16" max="16" width="4.5703125" style="43" hidden="1" customWidth="1"/>
    <col min="17" max="17" width="5.140625" style="43" hidden="1" customWidth="1"/>
    <col min="18" max="18" width="3.85546875" style="43" hidden="1" customWidth="1"/>
    <col min="19" max="19" width="4.42578125" style="43" hidden="1" customWidth="1"/>
    <col min="20" max="24" width="2.5703125" style="43" hidden="1" customWidth="1"/>
    <col min="25" max="27" width="4" style="43" hidden="1" customWidth="1"/>
    <col min="28" max="28" width="5.5703125" style="43" hidden="1" customWidth="1"/>
    <col min="29" max="29" width="5.42578125" style="43" hidden="1" customWidth="1"/>
    <col min="30" max="30" width="4.42578125" style="43" hidden="1" customWidth="1"/>
    <col min="31" max="31" width="5" style="43" hidden="1" customWidth="1"/>
    <col min="32" max="33" width="5.42578125" style="43" hidden="1" customWidth="1"/>
    <col min="34" max="34" width="6" style="43" hidden="1" customWidth="1"/>
    <col min="35" max="35" width="9.140625" style="43" hidden="1" customWidth="1"/>
    <col min="36" max="36" width="52.28515625" style="2" customWidth="1"/>
    <col min="37" max="37" width="20" style="2" customWidth="1"/>
    <col min="38" max="39" width="17" style="2" customWidth="1"/>
    <col min="40" max="16384" width="9.140625" style="2"/>
  </cols>
  <sheetData>
    <row r="1" spans="1:39" ht="15.75" thickBot="1">
      <c r="A1" s="20" t="s">
        <v>110</v>
      </c>
      <c r="B1" s="21"/>
      <c r="C1" s="22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3"/>
      <c r="AJ1" s="1"/>
      <c r="AK1" s="1"/>
      <c r="AL1" s="1"/>
      <c r="AM1" s="1"/>
    </row>
    <row r="2" spans="1:39" ht="95.25" customHeight="1" thickBot="1">
      <c r="A2" s="24" t="s">
        <v>1</v>
      </c>
      <c r="B2" s="25" t="s">
        <v>2</v>
      </c>
      <c r="C2" s="26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16</v>
      </c>
      <c r="Q2" s="27" t="s">
        <v>17</v>
      </c>
      <c r="R2" s="27" t="s">
        <v>18</v>
      </c>
      <c r="S2" s="27" t="s">
        <v>19</v>
      </c>
      <c r="T2" s="27" t="s">
        <v>20</v>
      </c>
      <c r="U2" s="27"/>
      <c r="V2" s="27" t="s">
        <v>21</v>
      </c>
      <c r="W2" s="27"/>
      <c r="X2" s="27" t="s">
        <v>22</v>
      </c>
      <c r="Y2" s="27" t="s">
        <v>22</v>
      </c>
      <c r="Z2" s="27" t="s">
        <v>23</v>
      </c>
      <c r="AA2" s="27" t="s">
        <v>24</v>
      </c>
      <c r="AB2" s="27" t="s">
        <v>25</v>
      </c>
      <c r="AC2" s="27" t="s">
        <v>26</v>
      </c>
      <c r="AD2" s="27" t="s">
        <v>27</v>
      </c>
      <c r="AE2" s="27" t="s">
        <v>28</v>
      </c>
      <c r="AF2" s="27"/>
      <c r="AG2" s="27"/>
      <c r="AH2" s="27"/>
      <c r="AI2" s="23"/>
      <c r="AJ2" s="3" t="s">
        <v>29</v>
      </c>
      <c r="AK2" s="4" t="s">
        <v>30</v>
      </c>
      <c r="AL2" s="45" t="s">
        <v>31</v>
      </c>
      <c r="AM2" s="46"/>
    </row>
    <row r="3" spans="1:39" ht="24.95" customHeight="1" thickBot="1">
      <c r="A3" s="28">
        <v>1</v>
      </c>
      <c r="B3" s="29">
        <v>401228005180001</v>
      </c>
      <c r="C3" s="30" t="s">
        <v>32</v>
      </c>
      <c r="D3" s="31">
        <v>15</v>
      </c>
      <c r="E3" s="32"/>
      <c r="F3" s="32"/>
      <c r="G3" s="32" t="s">
        <v>33</v>
      </c>
      <c r="H3" s="32" t="s">
        <v>34</v>
      </c>
      <c r="I3" s="32" t="s">
        <v>35</v>
      </c>
      <c r="J3" s="32" t="s">
        <v>36</v>
      </c>
      <c r="K3" s="32" t="s">
        <v>37</v>
      </c>
      <c r="L3" s="32" t="s">
        <v>38</v>
      </c>
      <c r="M3" s="32"/>
      <c r="N3" s="32" t="s">
        <v>39</v>
      </c>
      <c r="O3" s="32" t="s">
        <v>40</v>
      </c>
      <c r="P3" s="33" t="s">
        <v>41</v>
      </c>
      <c r="Q3" s="33" t="s">
        <v>42</v>
      </c>
      <c r="R3" s="33">
        <v>27</v>
      </c>
      <c r="S3" s="32" t="s">
        <v>43</v>
      </c>
      <c r="T3" s="32"/>
      <c r="U3" s="32"/>
      <c r="V3" s="32"/>
      <c r="W3" s="32"/>
      <c r="X3" s="32"/>
      <c r="Y3" s="33">
        <v>8</v>
      </c>
      <c r="Z3" s="32"/>
      <c r="AA3" s="32"/>
      <c r="AB3" s="31">
        <v>17.25</v>
      </c>
      <c r="AC3" s="31">
        <v>15</v>
      </c>
      <c r="AD3" s="31">
        <f>Y3/5</f>
        <v>1.6</v>
      </c>
      <c r="AE3" s="31">
        <v>2</v>
      </c>
      <c r="AF3" s="31">
        <f>(AC3*12/20)+(Y3/5)+(AB3*4/20)+AE3</f>
        <v>16.05</v>
      </c>
      <c r="AG3" s="31"/>
      <c r="AH3" s="31"/>
      <c r="AI3" s="34"/>
      <c r="AJ3" s="4" t="s">
        <v>44</v>
      </c>
      <c r="AK3" s="44"/>
      <c r="AL3" s="47" t="s">
        <v>45</v>
      </c>
      <c r="AM3" s="48"/>
    </row>
    <row r="4" spans="1:39" ht="33" customHeight="1" thickBot="1">
      <c r="A4" s="28">
        <v>2</v>
      </c>
      <c r="B4" s="29">
        <v>401228005180003</v>
      </c>
      <c r="C4" s="30" t="s">
        <v>46</v>
      </c>
      <c r="D4" s="31">
        <v>19.5</v>
      </c>
      <c r="E4" s="32"/>
      <c r="F4" s="32"/>
      <c r="G4" s="32" t="s">
        <v>33</v>
      </c>
      <c r="H4" s="32" t="s">
        <v>34</v>
      </c>
      <c r="I4" s="32" t="s">
        <v>35</v>
      </c>
      <c r="J4" s="32"/>
      <c r="K4" s="32" t="s">
        <v>47</v>
      </c>
      <c r="L4" s="32" t="s">
        <v>48</v>
      </c>
      <c r="M4" s="32"/>
      <c r="N4" s="32" t="s">
        <v>39</v>
      </c>
      <c r="O4" s="32" t="s">
        <v>40</v>
      </c>
      <c r="P4" s="33"/>
      <c r="Q4" s="33"/>
      <c r="R4" s="33"/>
      <c r="S4" s="32" t="s">
        <v>49</v>
      </c>
      <c r="T4" s="32"/>
      <c r="U4" s="32"/>
      <c r="V4" s="32"/>
      <c r="W4" s="32"/>
      <c r="X4" s="32"/>
      <c r="Y4" s="32" t="s">
        <v>50</v>
      </c>
      <c r="Z4" s="32"/>
      <c r="AA4" s="32"/>
      <c r="AB4" s="31">
        <v>19.5</v>
      </c>
      <c r="AC4" s="31">
        <v>19.5</v>
      </c>
      <c r="AD4" s="31">
        <f t="shared" ref="AD4:AD39" si="0">Y4/5</f>
        <v>2</v>
      </c>
      <c r="AE4" s="31">
        <v>2</v>
      </c>
      <c r="AF4" s="31">
        <f t="shared" ref="AF4:AF41" si="1">(AC4*12/20)+(Y4/5)+(AB4*4/20)+AE4</f>
        <v>19.599999999999998</v>
      </c>
      <c r="AG4" s="31"/>
      <c r="AH4" s="31"/>
      <c r="AI4" s="34"/>
      <c r="AJ4" s="5" t="s">
        <v>51</v>
      </c>
      <c r="AK4" s="6" t="e">
        <f>VLOOKUP($AK3,$B:$AG,2,FALSE)</f>
        <v>#N/A</v>
      </c>
      <c r="AL4" s="49"/>
      <c r="AM4" s="50"/>
    </row>
    <row r="5" spans="1:39" ht="24.95" customHeight="1">
      <c r="A5" s="28">
        <v>3</v>
      </c>
      <c r="B5" s="29">
        <v>99128005180015</v>
      </c>
      <c r="C5" s="30" t="s">
        <v>52</v>
      </c>
      <c r="D5" s="31"/>
      <c r="E5" s="32"/>
      <c r="F5" s="32"/>
      <c r="G5" s="32"/>
      <c r="H5" s="32" t="s">
        <v>47</v>
      </c>
      <c r="I5" s="32"/>
      <c r="J5" s="32"/>
      <c r="K5" s="32" t="s">
        <v>47</v>
      </c>
      <c r="L5" s="32"/>
      <c r="M5" s="32"/>
      <c r="N5" s="32"/>
      <c r="O5" s="32"/>
      <c r="P5" s="33"/>
      <c r="Q5" s="33"/>
      <c r="R5" s="33"/>
      <c r="S5" s="32"/>
      <c r="T5" s="32"/>
      <c r="U5" s="32"/>
      <c r="V5" s="32"/>
      <c r="W5" s="32"/>
      <c r="X5" s="32"/>
      <c r="Y5" s="32"/>
      <c r="Z5" s="32"/>
      <c r="AA5" s="32"/>
      <c r="AB5" s="31">
        <v>0</v>
      </c>
      <c r="AC5" s="31">
        <v>0</v>
      </c>
      <c r="AD5" s="31"/>
      <c r="AE5" s="31"/>
      <c r="AF5" s="31">
        <f t="shared" si="1"/>
        <v>0</v>
      </c>
      <c r="AG5" s="31"/>
      <c r="AH5" s="31"/>
      <c r="AI5" s="34"/>
      <c r="AJ5" s="51" t="s">
        <v>53</v>
      </c>
      <c r="AK5" s="52" t="e">
        <f>AK14</f>
        <v>#N/A</v>
      </c>
      <c r="AL5" s="53" t="s">
        <v>54</v>
      </c>
      <c r="AM5" s="54"/>
    </row>
    <row r="6" spans="1:39" ht="24.95" customHeight="1" thickBot="1">
      <c r="A6" s="28">
        <v>4</v>
      </c>
      <c r="B6" s="29">
        <v>401228005180007</v>
      </c>
      <c r="C6" s="30" t="s">
        <v>55</v>
      </c>
      <c r="D6" s="31">
        <v>1</v>
      </c>
      <c r="E6" s="32"/>
      <c r="F6" s="32"/>
      <c r="G6" s="32" t="s">
        <v>33</v>
      </c>
      <c r="H6" s="32" t="s">
        <v>34</v>
      </c>
      <c r="I6" s="32" t="s">
        <v>35</v>
      </c>
      <c r="J6" s="32" t="s">
        <v>36</v>
      </c>
      <c r="K6" s="32" t="s">
        <v>37</v>
      </c>
      <c r="L6" s="32" t="s">
        <v>38</v>
      </c>
      <c r="M6" s="32" t="s">
        <v>56</v>
      </c>
      <c r="N6" s="32" t="s">
        <v>39</v>
      </c>
      <c r="O6" s="32" t="s">
        <v>40</v>
      </c>
      <c r="P6" s="33" t="s">
        <v>43</v>
      </c>
      <c r="Q6" s="33"/>
      <c r="R6" s="33">
        <v>27</v>
      </c>
      <c r="S6" s="32" t="s">
        <v>57</v>
      </c>
      <c r="T6" s="32"/>
      <c r="U6" s="32"/>
      <c r="V6" s="32"/>
      <c r="W6" s="32"/>
      <c r="X6" s="32"/>
      <c r="Y6" s="32" t="s">
        <v>50</v>
      </c>
      <c r="Z6" s="32"/>
      <c r="AA6" s="32"/>
      <c r="AB6" s="31">
        <v>11.75</v>
      </c>
      <c r="AC6" s="31">
        <v>1</v>
      </c>
      <c r="AD6" s="31">
        <f t="shared" si="0"/>
        <v>2</v>
      </c>
      <c r="AE6" s="31">
        <v>2</v>
      </c>
      <c r="AF6" s="31">
        <f t="shared" si="1"/>
        <v>6.95</v>
      </c>
      <c r="AG6" s="31"/>
      <c r="AH6" s="31"/>
      <c r="AI6" s="34"/>
      <c r="AJ6" s="51"/>
      <c r="AK6" s="52"/>
      <c r="AL6" s="55"/>
      <c r="AM6" s="56"/>
    </row>
    <row r="7" spans="1:39" ht="24.95" customHeight="1">
      <c r="A7" s="28">
        <v>5</v>
      </c>
      <c r="B7" s="29">
        <v>401228005180008</v>
      </c>
      <c r="C7" s="30" t="s">
        <v>58</v>
      </c>
      <c r="D7" s="31">
        <v>11</v>
      </c>
      <c r="E7" s="32"/>
      <c r="F7" s="32"/>
      <c r="G7" s="32"/>
      <c r="H7" s="32" t="s">
        <v>34</v>
      </c>
      <c r="I7" s="32" t="s">
        <v>35</v>
      </c>
      <c r="J7" s="32" t="s">
        <v>36</v>
      </c>
      <c r="K7" s="32" t="s">
        <v>59</v>
      </c>
      <c r="L7" s="32" t="s">
        <v>38</v>
      </c>
      <c r="M7" s="32" t="s">
        <v>56</v>
      </c>
      <c r="N7" s="32" t="s">
        <v>39</v>
      </c>
      <c r="O7" s="32"/>
      <c r="P7" s="33" t="s">
        <v>41</v>
      </c>
      <c r="Q7" s="33" t="s">
        <v>42</v>
      </c>
      <c r="R7" s="33">
        <v>27</v>
      </c>
      <c r="S7" s="32" t="s">
        <v>57</v>
      </c>
      <c r="T7" s="32"/>
      <c r="U7" s="32"/>
      <c r="V7" s="32"/>
      <c r="W7" s="32"/>
      <c r="X7" s="32"/>
      <c r="Y7" s="32" t="s">
        <v>50</v>
      </c>
      <c r="Z7" s="32"/>
      <c r="AA7" s="32"/>
      <c r="AB7" s="31">
        <v>15</v>
      </c>
      <c r="AC7" s="31">
        <v>11</v>
      </c>
      <c r="AD7" s="31">
        <f t="shared" si="0"/>
        <v>2</v>
      </c>
      <c r="AE7" s="31">
        <v>2</v>
      </c>
      <c r="AF7" s="31">
        <f t="shared" si="1"/>
        <v>13.6</v>
      </c>
      <c r="AG7" s="31"/>
      <c r="AH7" s="31"/>
      <c r="AI7" s="34"/>
      <c r="AJ7" s="7" t="s">
        <v>60</v>
      </c>
      <c r="AK7" s="8" t="e">
        <f>VLOOKUP($AK3,$B:$AG,28,FALSE)</f>
        <v>#N/A</v>
      </c>
      <c r="AL7" s="47" t="s">
        <v>61</v>
      </c>
      <c r="AM7" s="57"/>
    </row>
    <row r="8" spans="1:39" ht="24.95" customHeight="1">
      <c r="A8" s="28">
        <v>6</v>
      </c>
      <c r="B8" s="29">
        <v>401128005180005</v>
      </c>
      <c r="C8" s="30" t="s">
        <v>62</v>
      </c>
      <c r="D8" s="31">
        <v>5.75</v>
      </c>
      <c r="E8" s="32"/>
      <c r="F8" s="32"/>
      <c r="G8" s="32" t="s">
        <v>33</v>
      </c>
      <c r="H8" s="32" t="s">
        <v>47</v>
      </c>
      <c r="I8" s="32"/>
      <c r="J8" s="32"/>
      <c r="K8" s="32" t="s">
        <v>47</v>
      </c>
      <c r="L8" s="32"/>
      <c r="M8" s="32"/>
      <c r="N8" s="32" t="s">
        <v>39</v>
      </c>
      <c r="O8" s="32"/>
      <c r="P8" s="33" t="s">
        <v>43</v>
      </c>
      <c r="Q8" s="33"/>
      <c r="R8" s="33"/>
      <c r="S8" s="32"/>
      <c r="T8" s="32"/>
      <c r="U8" s="32"/>
      <c r="V8" s="32"/>
      <c r="W8" s="32"/>
      <c r="X8" s="32"/>
      <c r="Y8" s="32"/>
      <c r="Z8" s="32"/>
      <c r="AA8" s="32"/>
      <c r="AB8" s="31">
        <v>9.5</v>
      </c>
      <c r="AC8" s="31">
        <v>5.75</v>
      </c>
      <c r="AD8" s="31"/>
      <c r="AE8" s="31">
        <v>0.5</v>
      </c>
      <c r="AF8" s="31">
        <f t="shared" si="1"/>
        <v>5.85</v>
      </c>
      <c r="AG8" s="31"/>
      <c r="AH8" s="31"/>
      <c r="AI8" s="34"/>
      <c r="AJ8" s="7" t="s">
        <v>63</v>
      </c>
      <c r="AK8" s="8" t="e">
        <f>VLOOKUP($AK3,$B:$AG,27,FALSE)</f>
        <v>#N/A</v>
      </c>
      <c r="AL8" s="58"/>
      <c r="AM8" s="59"/>
    </row>
    <row r="9" spans="1:39" ht="24.95" customHeight="1" thickBot="1">
      <c r="A9" s="28">
        <v>7</v>
      </c>
      <c r="B9" s="29">
        <v>400128005180008</v>
      </c>
      <c r="C9" s="30" t="s">
        <v>64</v>
      </c>
      <c r="D9" s="31"/>
      <c r="E9" s="32"/>
      <c r="F9" s="32"/>
      <c r="G9" s="32"/>
      <c r="H9" s="32" t="s">
        <v>47</v>
      </c>
      <c r="I9" s="32"/>
      <c r="J9" s="32"/>
      <c r="K9" s="32" t="s">
        <v>47</v>
      </c>
      <c r="L9" s="32"/>
      <c r="M9" s="32"/>
      <c r="N9" s="32"/>
      <c r="O9" s="32"/>
      <c r="P9" s="33"/>
      <c r="Q9" s="33"/>
      <c r="R9" s="33" t="s">
        <v>65</v>
      </c>
      <c r="S9" s="32"/>
      <c r="T9" s="32"/>
      <c r="U9" s="32"/>
      <c r="V9" s="32"/>
      <c r="W9" s="32"/>
      <c r="X9" s="32"/>
      <c r="Y9" s="32"/>
      <c r="Z9" s="32"/>
      <c r="AA9" s="32"/>
      <c r="AB9" s="31">
        <v>0</v>
      </c>
      <c r="AC9" s="31">
        <v>0</v>
      </c>
      <c r="AD9" s="31"/>
      <c r="AE9" s="31"/>
      <c r="AF9" s="31">
        <f t="shared" si="1"/>
        <v>0</v>
      </c>
      <c r="AG9" s="31"/>
      <c r="AH9" s="31"/>
      <c r="AI9" s="34"/>
      <c r="AJ9" s="9" t="s">
        <v>66</v>
      </c>
      <c r="AK9" s="10" t="e">
        <f>AK7*12/20</f>
        <v>#N/A</v>
      </c>
      <c r="AL9" s="60"/>
      <c r="AM9" s="61"/>
    </row>
    <row r="10" spans="1:39" ht="24.95" customHeight="1">
      <c r="A10" s="28">
        <v>8</v>
      </c>
      <c r="B10" s="29">
        <v>401128005180006</v>
      </c>
      <c r="C10" s="30" t="s">
        <v>67</v>
      </c>
      <c r="D10" s="31">
        <v>19</v>
      </c>
      <c r="E10" s="32"/>
      <c r="F10" s="32" t="s">
        <v>50</v>
      </c>
      <c r="G10" s="32" t="s">
        <v>33</v>
      </c>
      <c r="H10" s="32" t="s">
        <v>34</v>
      </c>
      <c r="I10" s="32" t="s">
        <v>35</v>
      </c>
      <c r="J10" s="32" t="s">
        <v>36</v>
      </c>
      <c r="K10" s="32" t="s">
        <v>37</v>
      </c>
      <c r="L10" s="32" t="s">
        <v>38</v>
      </c>
      <c r="M10" s="32" t="s">
        <v>56</v>
      </c>
      <c r="N10" s="32" t="s">
        <v>39</v>
      </c>
      <c r="O10" s="32"/>
      <c r="P10" s="33" t="s">
        <v>41</v>
      </c>
      <c r="Q10" s="33" t="s">
        <v>68</v>
      </c>
      <c r="R10" s="33">
        <v>27</v>
      </c>
      <c r="S10" s="32" t="s">
        <v>49</v>
      </c>
      <c r="T10" s="32"/>
      <c r="U10" s="32"/>
      <c r="V10" s="32"/>
      <c r="W10" s="32"/>
      <c r="X10" s="32"/>
      <c r="Y10" s="32" t="s">
        <v>50</v>
      </c>
      <c r="Z10" s="32"/>
      <c r="AA10" s="32"/>
      <c r="AB10" s="31">
        <v>18.5</v>
      </c>
      <c r="AC10" s="31">
        <v>19</v>
      </c>
      <c r="AD10" s="31">
        <f t="shared" si="0"/>
        <v>2</v>
      </c>
      <c r="AE10" s="31">
        <v>2</v>
      </c>
      <c r="AF10" s="31">
        <f t="shared" si="1"/>
        <v>19.100000000000001</v>
      </c>
      <c r="AG10" s="31"/>
      <c r="AH10" s="31"/>
      <c r="AI10" s="34"/>
      <c r="AJ10" s="9" t="s">
        <v>69</v>
      </c>
      <c r="AK10" s="10" t="e">
        <f>AK8*4/20</f>
        <v>#N/A</v>
      </c>
      <c r="AL10" s="11"/>
      <c r="AM10" s="11"/>
    </row>
    <row r="11" spans="1:39" ht="24.95" customHeight="1">
      <c r="A11" s="28">
        <v>9</v>
      </c>
      <c r="B11" s="29">
        <v>401128005180007</v>
      </c>
      <c r="C11" s="30" t="s">
        <v>70</v>
      </c>
      <c r="D11" s="31"/>
      <c r="E11" s="32"/>
      <c r="F11" s="32"/>
      <c r="G11" s="32"/>
      <c r="H11" s="32" t="s">
        <v>47</v>
      </c>
      <c r="I11" s="32"/>
      <c r="J11" s="32" t="s">
        <v>36</v>
      </c>
      <c r="K11" s="32" t="s">
        <v>47</v>
      </c>
      <c r="L11" s="32"/>
      <c r="M11" s="32"/>
      <c r="N11" s="32" t="s">
        <v>39</v>
      </c>
      <c r="O11" s="32" t="s">
        <v>40</v>
      </c>
      <c r="P11" s="33"/>
      <c r="Q11" s="33"/>
      <c r="R11" s="33"/>
      <c r="S11" s="32" t="s">
        <v>57</v>
      </c>
      <c r="T11" s="32"/>
      <c r="U11" s="32"/>
      <c r="V11" s="32"/>
      <c r="W11" s="32"/>
      <c r="X11" s="32"/>
      <c r="Y11" s="32"/>
      <c r="Z11" s="32"/>
      <c r="AA11" s="32"/>
      <c r="AB11" s="31">
        <v>2.5</v>
      </c>
      <c r="AC11" s="31">
        <v>0</v>
      </c>
      <c r="AD11" s="31"/>
      <c r="AE11" s="31">
        <v>0.5</v>
      </c>
      <c r="AF11" s="31">
        <f t="shared" si="1"/>
        <v>1</v>
      </c>
      <c r="AG11" s="31"/>
      <c r="AH11" s="31"/>
      <c r="AI11" s="34"/>
      <c r="AJ11" s="9"/>
      <c r="AK11" s="10"/>
      <c r="AL11" s="12"/>
      <c r="AM11" s="13"/>
    </row>
    <row r="12" spans="1:39" ht="24.95" customHeight="1">
      <c r="A12" s="28">
        <v>10</v>
      </c>
      <c r="B12" s="29">
        <v>401128005180008</v>
      </c>
      <c r="C12" s="30" t="s">
        <v>71</v>
      </c>
      <c r="D12" s="31">
        <v>18.25</v>
      </c>
      <c r="E12" s="32"/>
      <c r="F12" s="32"/>
      <c r="G12" s="32"/>
      <c r="H12" s="32" t="s">
        <v>47</v>
      </c>
      <c r="I12" s="32" t="s">
        <v>35</v>
      </c>
      <c r="J12" s="32" t="s">
        <v>36</v>
      </c>
      <c r="K12" s="32" t="s">
        <v>37</v>
      </c>
      <c r="L12" s="32" t="s">
        <v>38</v>
      </c>
      <c r="M12" s="32"/>
      <c r="N12" s="32" t="s">
        <v>39</v>
      </c>
      <c r="O12" s="32" t="s">
        <v>40</v>
      </c>
      <c r="P12" s="33"/>
      <c r="Q12" s="33"/>
      <c r="R12" s="33">
        <v>27</v>
      </c>
      <c r="S12" s="32" t="s">
        <v>49</v>
      </c>
      <c r="T12" s="32"/>
      <c r="U12" s="32"/>
      <c r="V12" s="32"/>
      <c r="W12" s="32"/>
      <c r="X12" s="32"/>
      <c r="Y12" s="32"/>
      <c r="Z12" s="32"/>
      <c r="AA12" s="32"/>
      <c r="AB12" s="31">
        <v>17.5</v>
      </c>
      <c r="AC12" s="31">
        <v>18.25</v>
      </c>
      <c r="AD12" s="31"/>
      <c r="AE12" s="31">
        <v>1.75</v>
      </c>
      <c r="AF12" s="31">
        <f t="shared" si="1"/>
        <v>16.2</v>
      </c>
      <c r="AG12" s="31"/>
      <c r="AH12" s="31"/>
      <c r="AI12" s="34"/>
      <c r="AJ12" s="9" t="s">
        <v>72</v>
      </c>
      <c r="AK12" s="10" t="e">
        <f>(VLOOKUP($AK3,$B:$AG,30,FALSE))</f>
        <v>#N/A</v>
      </c>
      <c r="AL12" s="12"/>
      <c r="AM12" s="14"/>
    </row>
    <row r="13" spans="1:39" ht="24.95" customHeight="1">
      <c r="A13" s="28">
        <v>11</v>
      </c>
      <c r="B13" s="29">
        <v>401128005180009</v>
      </c>
      <c r="C13" s="30" t="s">
        <v>73</v>
      </c>
      <c r="D13" s="31">
        <v>13</v>
      </c>
      <c r="E13" s="32"/>
      <c r="F13" s="32"/>
      <c r="G13" s="32"/>
      <c r="H13" s="32" t="s">
        <v>47</v>
      </c>
      <c r="I13" s="32"/>
      <c r="J13" s="32"/>
      <c r="K13" s="32" t="s">
        <v>47</v>
      </c>
      <c r="L13" s="32"/>
      <c r="M13" s="32"/>
      <c r="N13" s="32"/>
      <c r="O13" s="32"/>
      <c r="P13" s="33"/>
      <c r="Q13" s="33"/>
      <c r="R13" s="33"/>
      <c r="S13" s="32"/>
      <c r="T13" s="32"/>
      <c r="U13" s="32"/>
      <c r="V13" s="32"/>
      <c r="W13" s="32"/>
      <c r="X13" s="32"/>
      <c r="Y13" s="32"/>
      <c r="Z13" s="32"/>
      <c r="AA13" s="32"/>
      <c r="AB13" s="31">
        <v>0</v>
      </c>
      <c r="AC13" s="31">
        <v>13</v>
      </c>
      <c r="AD13" s="31"/>
      <c r="AE13" s="31">
        <v>0</v>
      </c>
      <c r="AF13" s="31">
        <f t="shared" si="1"/>
        <v>7.8</v>
      </c>
      <c r="AG13" s="31"/>
      <c r="AH13" s="31"/>
      <c r="AI13" s="34"/>
      <c r="AJ13" s="15" t="s">
        <v>74</v>
      </c>
      <c r="AK13" s="10" t="e">
        <f>(2/10)*VLOOKUP($AK3,$B:$AG,24,FALSE)</f>
        <v>#N/A</v>
      </c>
      <c r="AL13" s="12"/>
      <c r="AM13" s="14"/>
    </row>
    <row r="14" spans="1:39" ht="24.95" customHeight="1" thickBot="1">
      <c r="A14" s="28">
        <v>12</v>
      </c>
      <c r="B14" s="29">
        <v>400128005180013</v>
      </c>
      <c r="C14" s="30" t="s">
        <v>75</v>
      </c>
      <c r="D14" s="31">
        <v>1</v>
      </c>
      <c r="E14" s="35"/>
      <c r="F14" s="36"/>
      <c r="G14" s="32"/>
      <c r="H14" s="32" t="s">
        <v>47</v>
      </c>
      <c r="I14" s="32"/>
      <c r="J14" s="32"/>
      <c r="K14" s="32" t="s">
        <v>59</v>
      </c>
      <c r="L14" s="32"/>
      <c r="M14" s="32"/>
      <c r="N14" s="32"/>
      <c r="O14" s="32" t="s">
        <v>40</v>
      </c>
      <c r="P14" s="33"/>
      <c r="Q14" s="33"/>
      <c r="R14" s="33"/>
      <c r="S14" s="32"/>
      <c r="T14" s="32" t="s">
        <v>76</v>
      </c>
      <c r="U14" s="32"/>
      <c r="V14" s="32"/>
      <c r="W14" s="32"/>
      <c r="X14" s="32"/>
      <c r="Y14" s="32"/>
      <c r="Z14" s="32"/>
      <c r="AA14" s="32"/>
      <c r="AB14" s="31">
        <v>0</v>
      </c>
      <c r="AC14" s="31">
        <v>1</v>
      </c>
      <c r="AD14" s="31"/>
      <c r="AE14" s="31">
        <v>0.5</v>
      </c>
      <c r="AF14" s="31">
        <f t="shared" si="1"/>
        <v>1.1000000000000001</v>
      </c>
      <c r="AG14" s="31"/>
      <c r="AH14" s="31"/>
      <c r="AI14" s="34"/>
      <c r="AJ14" s="16" t="s">
        <v>77</v>
      </c>
      <c r="AK14" s="17" t="e">
        <f>SUM(AK9:AK13)</f>
        <v>#N/A</v>
      </c>
      <c r="AL14" s="12"/>
      <c r="AM14" s="14"/>
    </row>
    <row r="15" spans="1:39" ht="24.95" customHeight="1">
      <c r="A15" s="28">
        <v>13</v>
      </c>
      <c r="B15" s="29">
        <v>400128005180023</v>
      </c>
      <c r="C15" s="30" t="s">
        <v>78</v>
      </c>
      <c r="D15" s="31"/>
      <c r="E15" s="32"/>
      <c r="F15" s="32"/>
      <c r="G15" s="32"/>
      <c r="H15" s="32" t="s">
        <v>47</v>
      </c>
      <c r="I15" s="32"/>
      <c r="J15" s="32"/>
      <c r="K15" s="32" t="s">
        <v>47</v>
      </c>
      <c r="L15" s="32"/>
      <c r="M15" s="32"/>
      <c r="N15" s="32"/>
      <c r="O15" s="32"/>
      <c r="P15" s="33"/>
      <c r="Q15" s="33"/>
      <c r="R15" s="33"/>
      <c r="S15" s="32"/>
      <c r="T15" s="32"/>
      <c r="U15" s="32"/>
      <c r="V15" s="32"/>
      <c r="W15" s="32"/>
      <c r="X15" s="32"/>
      <c r="Y15" s="32"/>
      <c r="Z15" s="32"/>
      <c r="AA15" s="32"/>
      <c r="AB15" s="31">
        <v>0</v>
      </c>
      <c r="AC15" s="31">
        <v>0</v>
      </c>
      <c r="AD15" s="31"/>
      <c r="AE15" s="31"/>
      <c r="AF15" s="31">
        <f t="shared" si="1"/>
        <v>0</v>
      </c>
      <c r="AG15" s="31"/>
      <c r="AH15" s="31"/>
      <c r="AI15" s="34"/>
      <c r="AJ15" s="1"/>
      <c r="AK15" s="18"/>
      <c r="AL15" s="1"/>
      <c r="AM15" s="1"/>
    </row>
    <row r="16" spans="1:39" ht="24.95" customHeight="1">
      <c r="A16" s="28">
        <v>14</v>
      </c>
      <c r="B16" s="29">
        <v>401228005180012</v>
      </c>
      <c r="C16" s="30" t="s">
        <v>79</v>
      </c>
      <c r="D16" s="31">
        <v>17.5</v>
      </c>
      <c r="E16" s="32"/>
      <c r="F16" s="32"/>
      <c r="G16" s="32" t="s">
        <v>33</v>
      </c>
      <c r="H16" s="32" t="s">
        <v>34</v>
      </c>
      <c r="I16" s="32" t="s">
        <v>35</v>
      </c>
      <c r="J16" s="32" t="s">
        <v>36</v>
      </c>
      <c r="K16" s="32" t="s">
        <v>37</v>
      </c>
      <c r="L16" s="32" t="s">
        <v>38</v>
      </c>
      <c r="M16" s="32" t="s">
        <v>56</v>
      </c>
      <c r="N16" s="32" t="s">
        <v>39</v>
      </c>
      <c r="O16" s="32" t="s">
        <v>40</v>
      </c>
      <c r="P16" s="33" t="s">
        <v>43</v>
      </c>
      <c r="Q16" s="33"/>
      <c r="R16" s="33">
        <v>27</v>
      </c>
      <c r="S16" s="32" t="s">
        <v>49</v>
      </c>
      <c r="T16" s="32"/>
      <c r="U16" s="32"/>
      <c r="V16" s="32"/>
      <c r="W16" s="32"/>
      <c r="X16" s="32"/>
      <c r="Y16" s="32" t="s">
        <v>50</v>
      </c>
      <c r="Z16" s="32"/>
      <c r="AA16" s="32"/>
      <c r="AB16" s="31">
        <v>17.5</v>
      </c>
      <c r="AC16" s="31">
        <v>17.5</v>
      </c>
      <c r="AD16" s="31">
        <f t="shared" si="0"/>
        <v>2</v>
      </c>
      <c r="AE16" s="31">
        <v>2</v>
      </c>
      <c r="AF16" s="31">
        <f t="shared" si="1"/>
        <v>18</v>
      </c>
      <c r="AG16" s="31"/>
      <c r="AH16" s="31"/>
      <c r="AI16" s="34"/>
      <c r="AJ16" s="1"/>
      <c r="AK16" s="1"/>
      <c r="AL16" s="1"/>
      <c r="AM16" s="1"/>
    </row>
    <row r="17" spans="1:39" ht="24.95" customHeight="1">
      <c r="A17" s="28">
        <v>15</v>
      </c>
      <c r="B17" s="29">
        <v>401228005180013</v>
      </c>
      <c r="C17" s="30" t="s">
        <v>80</v>
      </c>
      <c r="D17" s="31">
        <v>19</v>
      </c>
      <c r="E17" s="32"/>
      <c r="F17" s="32" t="s">
        <v>50</v>
      </c>
      <c r="G17" s="32" t="s">
        <v>33</v>
      </c>
      <c r="H17" s="32" t="s">
        <v>34</v>
      </c>
      <c r="I17" s="32" t="s">
        <v>35</v>
      </c>
      <c r="J17" s="32" t="s">
        <v>36</v>
      </c>
      <c r="K17" s="32" t="s">
        <v>37</v>
      </c>
      <c r="L17" s="32" t="s">
        <v>38</v>
      </c>
      <c r="M17" s="32" t="s">
        <v>56</v>
      </c>
      <c r="N17" s="32" t="s">
        <v>39</v>
      </c>
      <c r="O17" s="32" t="s">
        <v>40</v>
      </c>
      <c r="P17" s="33" t="s">
        <v>41</v>
      </c>
      <c r="Q17" s="33" t="s">
        <v>68</v>
      </c>
      <c r="R17" s="33">
        <v>27</v>
      </c>
      <c r="S17" s="32" t="s">
        <v>49</v>
      </c>
      <c r="T17" s="32"/>
      <c r="U17" s="32"/>
      <c r="V17" s="32"/>
      <c r="W17" s="32"/>
      <c r="X17" s="32"/>
      <c r="Y17" s="32" t="s">
        <v>50</v>
      </c>
      <c r="Z17" s="32"/>
      <c r="AA17" s="32"/>
      <c r="AB17" s="31">
        <v>16</v>
      </c>
      <c r="AC17" s="31">
        <v>19</v>
      </c>
      <c r="AD17" s="31">
        <f t="shared" si="0"/>
        <v>2</v>
      </c>
      <c r="AE17" s="31">
        <v>2</v>
      </c>
      <c r="AF17" s="31">
        <f t="shared" si="1"/>
        <v>18.600000000000001</v>
      </c>
      <c r="AG17" s="31"/>
      <c r="AH17" s="31"/>
      <c r="AI17" s="34"/>
      <c r="AJ17" s="1"/>
      <c r="AK17" s="1"/>
      <c r="AL17" s="1"/>
      <c r="AM17" s="1"/>
    </row>
    <row r="18" spans="1:39" ht="24.95" customHeight="1">
      <c r="A18" s="28">
        <v>16</v>
      </c>
      <c r="B18" s="29">
        <v>401228005180015</v>
      </c>
      <c r="C18" s="30" t="s">
        <v>81</v>
      </c>
      <c r="D18" s="31">
        <v>16.25</v>
      </c>
      <c r="E18" s="32"/>
      <c r="F18" s="32"/>
      <c r="G18" s="32" t="s">
        <v>33</v>
      </c>
      <c r="H18" s="32" t="s">
        <v>34</v>
      </c>
      <c r="I18" s="32" t="s">
        <v>35</v>
      </c>
      <c r="J18" s="32" t="s">
        <v>36</v>
      </c>
      <c r="K18" s="32" t="s">
        <v>37</v>
      </c>
      <c r="L18" s="32" t="s">
        <v>38</v>
      </c>
      <c r="M18" s="32" t="s">
        <v>56</v>
      </c>
      <c r="N18" s="32" t="s">
        <v>39</v>
      </c>
      <c r="O18" s="32" t="s">
        <v>40</v>
      </c>
      <c r="P18" s="33" t="s">
        <v>43</v>
      </c>
      <c r="Q18" s="33"/>
      <c r="R18" s="33">
        <v>27</v>
      </c>
      <c r="S18" s="32" t="s">
        <v>49</v>
      </c>
      <c r="T18" s="32"/>
      <c r="U18" s="32"/>
      <c r="V18" s="32"/>
      <c r="W18" s="32"/>
      <c r="X18" s="32"/>
      <c r="Y18" s="32" t="s">
        <v>50</v>
      </c>
      <c r="Z18" s="32"/>
      <c r="AA18" s="32"/>
      <c r="AB18" s="31">
        <v>18.75</v>
      </c>
      <c r="AC18" s="31">
        <v>16.25</v>
      </c>
      <c r="AD18" s="31">
        <f t="shared" si="0"/>
        <v>2</v>
      </c>
      <c r="AE18" s="31">
        <v>2</v>
      </c>
      <c r="AF18" s="31">
        <f t="shared" si="1"/>
        <v>17.5</v>
      </c>
      <c r="AG18" s="31"/>
      <c r="AH18" s="31"/>
      <c r="AI18" s="34"/>
      <c r="AJ18" s="1"/>
      <c r="AK18" s="1"/>
      <c r="AL18" s="1"/>
      <c r="AM18" s="1"/>
    </row>
    <row r="19" spans="1:39" ht="24.95" customHeight="1">
      <c r="A19" s="28">
        <v>17</v>
      </c>
      <c r="B19" s="29">
        <v>401228005180017</v>
      </c>
      <c r="C19" s="30" t="s">
        <v>82</v>
      </c>
      <c r="D19" s="31">
        <v>18</v>
      </c>
      <c r="E19" s="32"/>
      <c r="F19" s="32"/>
      <c r="G19" s="32" t="s">
        <v>33</v>
      </c>
      <c r="H19" s="32" t="s">
        <v>34</v>
      </c>
      <c r="I19" s="32"/>
      <c r="J19" s="32" t="s">
        <v>36</v>
      </c>
      <c r="K19" s="32" t="s">
        <v>37</v>
      </c>
      <c r="L19" s="32" t="s">
        <v>38</v>
      </c>
      <c r="M19" s="32" t="s">
        <v>56</v>
      </c>
      <c r="N19" s="32" t="s">
        <v>39</v>
      </c>
      <c r="O19" s="32" t="s">
        <v>40</v>
      </c>
      <c r="P19" s="33" t="s">
        <v>41</v>
      </c>
      <c r="Q19" s="33" t="s">
        <v>68</v>
      </c>
      <c r="R19" s="33">
        <v>27</v>
      </c>
      <c r="S19" s="32" t="s">
        <v>49</v>
      </c>
      <c r="T19" s="32"/>
      <c r="U19" s="32"/>
      <c r="V19" s="32"/>
      <c r="W19" s="32"/>
      <c r="X19" s="32"/>
      <c r="Y19" s="32" t="s">
        <v>50</v>
      </c>
      <c r="Z19" s="32"/>
      <c r="AA19" s="32"/>
      <c r="AB19" s="31">
        <v>16</v>
      </c>
      <c r="AC19" s="31">
        <v>18</v>
      </c>
      <c r="AD19" s="31">
        <f t="shared" si="0"/>
        <v>2</v>
      </c>
      <c r="AE19" s="31">
        <v>2</v>
      </c>
      <c r="AF19" s="31">
        <f t="shared" si="1"/>
        <v>18</v>
      </c>
      <c r="AG19" s="31"/>
      <c r="AH19" s="31"/>
      <c r="AI19" s="34"/>
      <c r="AJ19" s="1"/>
      <c r="AK19" s="1"/>
      <c r="AL19" s="1"/>
      <c r="AM19" s="1"/>
    </row>
    <row r="20" spans="1:39" ht="24.95" customHeight="1">
      <c r="A20" s="28">
        <v>18</v>
      </c>
      <c r="B20" s="29">
        <v>401228005180018</v>
      </c>
      <c r="C20" s="30" t="s">
        <v>83</v>
      </c>
      <c r="D20" s="31">
        <v>19</v>
      </c>
      <c r="E20" s="32"/>
      <c r="F20" s="32" t="s">
        <v>50</v>
      </c>
      <c r="G20" s="32" t="s">
        <v>33</v>
      </c>
      <c r="H20" s="32" t="s">
        <v>47</v>
      </c>
      <c r="I20" s="32"/>
      <c r="J20" s="32" t="s">
        <v>36</v>
      </c>
      <c r="K20" s="32" t="s">
        <v>37</v>
      </c>
      <c r="L20" s="32" t="s">
        <v>38</v>
      </c>
      <c r="M20" s="32" t="s">
        <v>56</v>
      </c>
      <c r="N20" s="32" t="s">
        <v>39</v>
      </c>
      <c r="O20" s="32" t="s">
        <v>40</v>
      </c>
      <c r="P20" s="33" t="s">
        <v>41</v>
      </c>
      <c r="Q20" s="33" t="s">
        <v>42</v>
      </c>
      <c r="R20" s="33">
        <v>27</v>
      </c>
      <c r="S20" s="32" t="s">
        <v>49</v>
      </c>
      <c r="T20" s="32" t="s">
        <v>76</v>
      </c>
      <c r="U20" s="32"/>
      <c r="V20" s="32"/>
      <c r="W20" s="32"/>
      <c r="X20" s="32"/>
      <c r="Y20" s="32" t="s">
        <v>50</v>
      </c>
      <c r="Z20" s="32"/>
      <c r="AA20" s="32"/>
      <c r="AB20" s="31">
        <v>18.25</v>
      </c>
      <c r="AC20" s="31">
        <v>19</v>
      </c>
      <c r="AD20" s="31">
        <f t="shared" si="0"/>
        <v>2</v>
      </c>
      <c r="AE20" s="31">
        <v>2</v>
      </c>
      <c r="AF20" s="31">
        <f t="shared" si="1"/>
        <v>19.05</v>
      </c>
      <c r="AG20" s="31"/>
      <c r="AH20" s="31"/>
      <c r="AI20" s="34"/>
      <c r="AJ20" s="1"/>
      <c r="AK20" s="1"/>
      <c r="AL20" s="1"/>
      <c r="AM20" s="1"/>
    </row>
    <row r="21" spans="1:39" ht="24.95" customHeight="1">
      <c r="A21" s="28">
        <v>19</v>
      </c>
      <c r="B21" s="29">
        <v>401128005180029</v>
      </c>
      <c r="C21" s="30" t="s">
        <v>84</v>
      </c>
      <c r="D21" s="31">
        <v>19.75</v>
      </c>
      <c r="E21" s="32"/>
      <c r="F21" s="32"/>
      <c r="G21" s="32"/>
      <c r="H21" s="32" t="s">
        <v>34</v>
      </c>
      <c r="I21" s="32" t="s">
        <v>35</v>
      </c>
      <c r="J21" s="32" t="s">
        <v>36</v>
      </c>
      <c r="K21" s="32" t="s">
        <v>37</v>
      </c>
      <c r="L21" s="32" t="s">
        <v>38</v>
      </c>
      <c r="M21" s="32" t="s">
        <v>56</v>
      </c>
      <c r="N21" s="32" t="s">
        <v>39</v>
      </c>
      <c r="O21" s="32" t="s">
        <v>40</v>
      </c>
      <c r="P21" s="33" t="s">
        <v>41</v>
      </c>
      <c r="Q21" s="33" t="s">
        <v>85</v>
      </c>
      <c r="R21" s="33">
        <v>27</v>
      </c>
      <c r="S21" s="32" t="s">
        <v>49</v>
      </c>
      <c r="T21" s="32"/>
      <c r="U21" s="32"/>
      <c r="V21" s="32"/>
      <c r="W21" s="32"/>
      <c r="X21" s="32"/>
      <c r="Y21" s="32" t="s">
        <v>50</v>
      </c>
      <c r="Z21" s="32"/>
      <c r="AA21" s="32"/>
      <c r="AB21" s="31">
        <v>19.5</v>
      </c>
      <c r="AC21" s="31">
        <v>19.75</v>
      </c>
      <c r="AD21" s="31">
        <f t="shared" si="0"/>
        <v>2</v>
      </c>
      <c r="AE21" s="31">
        <v>2</v>
      </c>
      <c r="AF21" s="31">
        <f t="shared" si="1"/>
        <v>19.75</v>
      </c>
      <c r="AG21" s="31"/>
      <c r="AH21" s="31"/>
      <c r="AI21" s="34"/>
      <c r="AJ21" s="1"/>
      <c r="AK21" s="1"/>
      <c r="AL21" s="1"/>
      <c r="AM21" s="1"/>
    </row>
    <row r="22" spans="1:39" ht="24.95" customHeight="1">
      <c r="A22" s="28">
        <v>20</v>
      </c>
      <c r="B22" s="29">
        <v>401128005180035</v>
      </c>
      <c r="C22" s="30" t="s">
        <v>86</v>
      </c>
      <c r="D22" s="31">
        <v>16.25</v>
      </c>
      <c r="E22" s="32"/>
      <c r="F22" s="32"/>
      <c r="G22" s="32" t="s">
        <v>33</v>
      </c>
      <c r="H22" s="32" t="s">
        <v>34</v>
      </c>
      <c r="I22" s="32" t="s">
        <v>35</v>
      </c>
      <c r="J22" s="32" t="s">
        <v>36</v>
      </c>
      <c r="K22" s="32" t="s">
        <v>37</v>
      </c>
      <c r="L22" s="32" t="s">
        <v>38</v>
      </c>
      <c r="M22" s="32" t="s">
        <v>56</v>
      </c>
      <c r="N22" s="32" t="s">
        <v>39</v>
      </c>
      <c r="O22" s="32" t="s">
        <v>40</v>
      </c>
      <c r="P22" s="33" t="s">
        <v>41</v>
      </c>
      <c r="Q22" s="33" t="s">
        <v>68</v>
      </c>
      <c r="R22" s="33">
        <v>27</v>
      </c>
      <c r="S22" s="32" t="s">
        <v>49</v>
      </c>
      <c r="T22" s="32"/>
      <c r="U22" s="32"/>
      <c r="V22" s="32"/>
      <c r="W22" s="32"/>
      <c r="X22" s="32"/>
      <c r="Y22" s="32" t="s">
        <v>50</v>
      </c>
      <c r="Z22" s="32"/>
      <c r="AA22" s="32"/>
      <c r="AB22" s="31">
        <v>15.75</v>
      </c>
      <c r="AC22" s="31">
        <v>16.25</v>
      </c>
      <c r="AD22" s="31">
        <f t="shared" si="0"/>
        <v>2</v>
      </c>
      <c r="AE22" s="31">
        <v>2</v>
      </c>
      <c r="AF22" s="31">
        <f t="shared" si="1"/>
        <v>16.899999999999999</v>
      </c>
      <c r="AG22" s="31"/>
      <c r="AH22" s="31"/>
      <c r="AI22" s="34"/>
      <c r="AJ22" s="1"/>
      <c r="AK22" s="1"/>
      <c r="AL22" s="1"/>
      <c r="AM22" s="1"/>
    </row>
    <row r="23" spans="1:39" ht="24.95" customHeight="1">
      <c r="A23" s="28">
        <v>21</v>
      </c>
      <c r="B23" s="29">
        <v>400128005180050</v>
      </c>
      <c r="C23" s="30" t="s">
        <v>87</v>
      </c>
      <c r="D23" s="31"/>
      <c r="E23" s="32"/>
      <c r="F23" s="32"/>
      <c r="G23" s="32" t="s">
        <v>33</v>
      </c>
      <c r="H23" s="32" t="s">
        <v>47</v>
      </c>
      <c r="I23" s="32" t="s">
        <v>35</v>
      </c>
      <c r="J23" s="32"/>
      <c r="K23" s="32" t="s">
        <v>59</v>
      </c>
      <c r="L23" s="32" t="s">
        <v>38</v>
      </c>
      <c r="M23" s="32"/>
      <c r="N23" s="32"/>
      <c r="O23" s="32"/>
      <c r="P23" s="33"/>
      <c r="Q23" s="33"/>
      <c r="R23" s="33"/>
      <c r="S23" s="32"/>
      <c r="T23" s="32"/>
      <c r="U23" s="32"/>
      <c r="V23" s="32"/>
      <c r="W23" s="32"/>
      <c r="X23" s="32"/>
      <c r="Y23" s="32"/>
      <c r="Z23" s="32"/>
      <c r="AA23" s="32"/>
      <c r="AB23" s="31">
        <v>0</v>
      </c>
      <c r="AC23" s="31">
        <v>0</v>
      </c>
      <c r="AD23" s="31"/>
      <c r="AE23" s="31"/>
      <c r="AF23" s="31">
        <f t="shared" si="1"/>
        <v>0</v>
      </c>
      <c r="AG23" s="31"/>
      <c r="AH23" s="31"/>
      <c r="AI23" s="34"/>
      <c r="AJ23" s="1"/>
      <c r="AK23" s="1"/>
      <c r="AL23" s="1"/>
      <c r="AM23" s="1"/>
    </row>
    <row r="24" spans="1:39" ht="24.95" customHeight="1">
      <c r="A24" s="28">
        <v>22</v>
      </c>
      <c r="B24" s="29">
        <v>401228005180022</v>
      </c>
      <c r="C24" s="30" t="s">
        <v>88</v>
      </c>
      <c r="D24" s="31"/>
      <c r="E24" s="32"/>
      <c r="F24" s="32"/>
      <c r="G24" s="32"/>
      <c r="H24" s="32" t="s">
        <v>47</v>
      </c>
      <c r="I24" s="32"/>
      <c r="J24" s="32"/>
      <c r="K24" s="32" t="s">
        <v>47</v>
      </c>
      <c r="L24" s="32"/>
      <c r="M24" s="32" t="s">
        <v>56</v>
      </c>
      <c r="N24" s="32"/>
      <c r="O24" s="32"/>
      <c r="P24" s="33"/>
      <c r="Q24" s="33"/>
      <c r="R24" s="33"/>
      <c r="S24" s="32"/>
      <c r="T24" s="32"/>
      <c r="U24" s="32"/>
      <c r="V24" s="32"/>
      <c r="W24" s="32"/>
      <c r="X24" s="32"/>
      <c r="Y24" s="32"/>
      <c r="Z24" s="32"/>
      <c r="AA24" s="32"/>
      <c r="AB24" s="31">
        <v>0</v>
      </c>
      <c r="AC24" s="31">
        <v>0</v>
      </c>
      <c r="AD24" s="31"/>
      <c r="AE24" s="31"/>
      <c r="AF24" s="31">
        <f t="shared" si="1"/>
        <v>0</v>
      </c>
      <c r="AG24" s="31"/>
      <c r="AH24" s="31"/>
      <c r="AI24" s="34"/>
      <c r="AJ24" s="1"/>
      <c r="AK24" s="1"/>
      <c r="AL24" s="1"/>
      <c r="AM24" s="1"/>
    </row>
    <row r="25" spans="1:39" ht="24.95" customHeight="1">
      <c r="A25" s="28">
        <v>23</v>
      </c>
      <c r="B25" s="29">
        <v>400128005180052</v>
      </c>
      <c r="C25" s="30" t="s">
        <v>89</v>
      </c>
      <c r="D25" s="31"/>
      <c r="E25" s="32"/>
      <c r="F25" s="32"/>
      <c r="G25" s="32"/>
      <c r="H25" s="32" t="s">
        <v>47</v>
      </c>
      <c r="I25" s="32"/>
      <c r="J25" s="32"/>
      <c r="K25" s="32" t="s">
        <v>47</v>
      </c>
      <c r="L25" s="32"/>
      <c r="M25" s="32"/>
      <c r="N25" s="32"/>
      <c r="O25" s="32"/>
      <c r="P25" s="33"/>
      <c r="Q25" s="33"/>
      <c r="R25" s="33"/>
      <c r="S25" s="32"/>
      <c r="T25" s="32"/>
      <c r="U25" s="32"/>
      <c r="V25" s="32"/>
      <c r="W25" s="32"/>
      <c r="X25" s="32"/>
      <c r="Y25" s="32"/>
      <c r="Z25" s="32"/>
      <c r="AA25" s="32"/>
      <c r="AB25" s="31">
        <v>0</v>
      </c>
      <c r="AC25" s="31">
        <v>0</v>
      </c>
      <c r="AD25" s="31"/>
      <c r="AE25" s="31"/>
      <c r="AF25" s="31">
        <f t="shared" si="1"/>
        <v>0</v>
      </c>
      <c r="AG25" s="31"/>
      <c r="AH25" s="31"/>
      <c r="AI25" s="34"/>
      <c r="AJ25" s="1"/>
      <c r="AK25" s="1"/>
      <c r="AL25" s="1"/>
      <c r="AM25" s="1"/>
    </row>
    <row r="26" spans="1:39" ht="24.95" customHeight="1">
      <c r="A26" s="28">
        <v>24</v>
      </c>
      <c r="B26" s="29">
        <v>401128005180044</v>
      </c>
      <c r="C26" s="30" t="s">
        <v>90</v>
      </c>
      <c r="D26" s="31">
        <v>5.75</v>
      </c>
      <c r="E26" s="32"/>
      <c r="F26" s="32" t="s">
        <v>50</v>
      </c>
      <c r="G26" s="32" t="s">
        <v>33</v>
      </c>
      <c r="H26" s="32" t="s">
        <v>34</v>
      </c>
      <c r="I26" s="32" t="s">
        <v>35</v>
      </c>
      <c r="J26" s="32" t="s">
        <v>36</v>
      </c>
      <c r="K26" s="32" t="s">
        <v>37</v>
      </c>
      <c r="L26" s="32"/>
      <c r="M26" s="32" t="s">
        <v>56</v>
      </c>
      <c r="N26" s="32" t="s">
        <v>39</v>
      </c>
      <c r="O26" s="32" t="s">
        <v>40</v>
      </c>
      <c r="P26" s="33" t="s">
        <v>41</v>
      </c>
      <c r="Q26" s="33" t="s">
        <v>91</v>
      </c>
      <c r="R26" s="33">
        <v>27</v>
      </c>
      <c r="S26" s="32" t="s">
        <v>49</v>
      </c>
      <c r="T26" s="32"/>
      <c r="U26" s="32"/>
      <c r="V26" s="32"/>
      <c r="W26" s="32"/>
      <c r="X26" s="32"/>
      <c r="Y26" s="32" t="s">
        <v>36</v>
      </c>
      <c r="Z26" s="32"/>
      <c r="AA26" s="32"/>
      <c r="AB26" s="31">
        <v>5.25</v>
      </c>
      <c r="AC26" s="31">
        <v>5.75</v>
      </c>
      <c r="AD26" s="31">
        <f t="shared" si="0"/>
        <v>1.6</v>
      </c>
      <c r="AE26" s="31">
        <v>2</v>
      </c>
      <c r="AF26" s="31">
        <f t="shared" si="1"/>
        <v>8.1000000000000014</v>
      </c>
      <c r="AG26" s="31"/>
      <c r="AH26" s="31"/>
      <c r="AI26" s="34"/>
      <c r="AJ26" s="1"/>
      <c r="AK26" s="1"/>
      <c r="AL26" s="1"/>
      <c r="AM26" s="1"/>
    </row>
    <row r="27" spans="1:39" ht="24.95" customHeight="1">
      <c r="A27" s="28">
        <v>25</v>
      </c>
      <c r="B27" s="29">
        <v>401128005180045</v>
      </c>
      <c r="C27" s="30" t="s">
        <v>92</v>
      </c>
      <c r="D27" s="31">
        <v>11.25</v>
      </c>
      <c r="E27" s="32"/>
      <c r="F27" s="32"/>
      <c r="G27" s="32" t="s">
        <v>33</v>
      </c>
      <c r="H27" s="32" t="s">
        <v>47</v>
      </c>
      <c r="I27" s="32"/>
      <c r="J27" s="32"/>
      <c r="K27" s="32" t="s">
        <v>47</v>
      </c>
      <c r="L27" s="32"/>
      <c r="M27" s="32"/>
      <c r="N27" s="32" t="s">
        <v>39</v>
      </c>
      <c r="O27" s="32"/>
      <c r="P27" s="33">
        <v>20</v>
      </c>
      <c r="Q27" s="33" t="s">
        <v>68</v>
      </c>
      <c r="R27" s="33"/>
      <c r="S27" s="32"/>
      <c r="T27" s="32"/>
      <c r="U27" s="32"/>
      <c r="V27" s="32"/>
      <c r="W27" s="32"/>
      <c r="X27" s="32"/>
      <c r="Y27" s="32" t="s">
        <v>50</v>
      </c>
      <c r="Z27" s="32"/>
      <c r="AA27" s="32"/>
      <c r="AB27" s="31">
        <v>7.25</v>
      </c>
      <c r="AC27" s="31">
        <v>11.25</v>
      </c>
      <c r="AD27" s="31">
        <f t="shared" si="0"/>
        <v>2</v>
      </c>
      <c r="AE27" s="31">
        <v>0.5</v>
      </c>
      <c r="AF27" s="31">
        <f t="shared" si="1"/>
        <v>10.7</v>
      </c>
      <c r="AG27" s="31"/>
      <c r="AH27" s="31"/>
      <c r="AI27" s="34"/>
      <c r="AJ27" s="1"/>
      <c r="AK27" s="1"/>
      <c r="AL27" s="1"/>
      <c r="AM27" s="1"/>
    </row>
    <row r="28" spans="1:39" ht="24.95" customHeight="1">
      <c r="A28" s="28">
        <v>26</v>
      </c>
      <c r="B28" s="29">
        <v>401128005180047</v>
      </c>
      <c r="C28" s="30" t="s">
        <v>93</v>
      </c>
      <c r="D28" s="31">
        <v>2</v>
      </c>
      <c r="E28" s="32"/>
      <c r="F28" s="32"/>
      <c r="G28" s="32"/>
      <c r="H28" s="32" t="s">
        <v>34</v>
      </c>
      <c r="I28" s="32" t="s">
        <v>35</v>
      </c>
      <c r="J28" s="32" t="s">
        <v>36</v>
      </c>
      <c r="K28" s="32" t="s">
        <v>37</v>
      </c>
      <c r="L28" s="32" t="s">
        <v>38</v>
      </c>
      <c r="M28" s="32" t="s">
        <v>56</v>
      </c>
      <c r="N28" s="32" t="s">
        <v>39</v>
      </c>
      <c r="O28" s="32"/>
      <c r="P28" s="33" t="s">
        <v>41</v>
      </c>
      <c r="Q28" s="33" t="s">
        <v>94</v>
      </c>
      <c r="R28" s="33">
        <v>27</v>
      </c>
      <c r="S28" s="32" t="s">
        <v>49</v>
      </c>
      <c r="T28" s="32" t="s">
        <v>76</v>
      </c>
      <c r="U28" s="32"/>
      <c r="V28" s="32"/>
      <c r="W28" s="32"/>
      <c r="X28" s="32"/>
      <c r="Y28" s="32" t="s">
        <v>50</v>
      </c>
      <c r="Z28" s="32"/>
      <c r="AA28" s="32"/>
      <c r="AB28" s="31">
        <v>17.5</v>
      </c>
      <c r="AC28" s="31">
        <v>2</v>
      </c>
      <c r="AD28" s="31">
        <f t="shared" si="0"/>
        <v>2</v>
      </c>
      <c r="AE28" s="31">
        <v>2</v>
      </c>
      <c r="AF28" s="31">
        <f t="shared" si="1"/>
        <v>8.6999999999999993</v>
      </c>
      <c r="AG28" s="31"/>
      <c r="AH28" s="31"/>
      <c r="AI28" s="34"/>
      <c r="AJ28" s="1"/>
      <c r="AK28" s="1"/>
      <c r="AL28" s="1"/>
      <c r="AM28" s="1"/>
    </row>
    <row r="29" spans="1:39" ht="24.95" customHeight="1">
      <c r="A29" s="28"/>
      <c r="B29" s="29">
        <v>401128005180050</v>
      </c>
      <c r="C29" s="30" t="s">
        <v>95</v>
      </c>
      <c r="D29" s="31"/>
      <c r="E29" s="32"/>
      <c r="F29" s="32"/>
      <c r="G29" s="32"/>
      <c r="H29" s="32" t="s">
        <v>47</v>
      </c>
      <c r="I29" s="32"/>
      <c r="J29" s="32"/>
      <c r="K29" s="32" t="s">
        <v>47</v>
      </c>
      <c r="L29" s="32"/>
      <c r="M29" s="32"/>
      <c r="N29" s="32"/>
      <c r="O29" s="32" t="s">
        <v>40</v>
      </c>
      <c r="P29" s="33"/>
      <c r="Q29" s="33"/>
      <c r="R29" s="33"/>
      <c r="S29" s="32"/>
      <c r="T29" s="32"/>
      <c r="U29" s="32"/>
      <c r="V29" s="32"/>
      <c r="W29" s="32"/>
      <c r="X29" s="32"/>
      <c r="Y29" s="32"/>
      <c r="Z29" s="32"/>
      <c r="AA29" s="32"/>
      <c r="AB29" s="31">
        <v>0</v>
      </c>
      <c r="AC29" s="31">
        <v>0</v>
      </c>
      <c r="AD29" s="31"/>
      <c r="AE29" s="31"/>
      <c r="AF29" s="31">
        <f t="shared" si="1"/>
        <v>0</v>
      </c>
      <c r="AG29" s="31"/>
      <c r="AH29" s="31"/>
      <c r="AI29" s="34"/>
      <c r="AJ29" s="1"/>
      <c r="AK29" s="1"/>
      <c r="AL29" s="1"/>
      <c r="AM29" s="1"/>
    </row>
    <row r="30" spans="1:39" ht="24.95" customHeight="1">
      <c r="A30" s="28">
        <v>28</v>
      </c>
      <c r="B30" s="29">
        <v>401228005180025</v>
      </c>
      <c r="C30" s="30" t="s">
        <v>96</v>
      </c>
      <c r="D30" s="31">
        <v>17.5</v>
      </c>
      <c r="E30" s="32"/>
      <c r="F30" s="32"/>
      <c r="G30" s="32" t="s">
        <v>33</v>
      </c>
      <c r="H30" s="32" t="s">
        <v>34</v>
      </c>
      <c r="I30" s="32" t="s">
        <v>35</v>
      </c>
      <c r="J30" s="32" t="s">
        <v>36</v>
      </c>
      <c r="K30" s="32" t="s">
        <v>37</v>
      </c>
      <c r="L30" s="32" t="s">
        <v>38</v>
      </c>
      <c r="M30" s="32" t="s">
        <v>56</v>
      </c>
      <c r="N30" s="32" t="s">
        <v>39</v>
      </c>
      <c r="O30" s="32" t="s">
        <v>40</v>
      </c>
      <c r="P30" s="33" t="s">
        <v>41</v>
      </c>
      <c r="Q30" s="33" t="s">
        <v>85</v>
      </c>
      <c r="R30" s="33">
        <v>27</v>
      </c>
      <c r="S30" s="32" t="s">
        <v>49</v>
      </c>
      <c r="T30" s="32"/>
      <c r="U30" s="32"/>
      <c r="V30" s="32"/>
      <c r="W30" s="32"/>
      <c r="X30" s="32"/>
      <c r="Y30" s="32" t="s">
        <v>50</v>
      </c>
      <c r="Z30" s="32"/>
      <c r="AA30" s="32"/>
      <c r="AB30" s="31">
        <v>19.25</v>
      </c>
      <c r="AC30" s="31">
        <v>17.5</v>
      </c>
      <c r="AD30" s="31">
        <f t="shared" si="0"/>
        <v>2</v>
      </c>
      <c r="AE30" s="31">
        <v>2</v>
      </c>
      <c r="AF30" s="31">
        <f t="shared" si="1"/>
        <v>18.350000000000001</v>
      </c>
      <c r="AG30" s="31"/>
      <c r="AH30" s="31"/>
      <c r="AI30" s="34"/>
      <c r="AJ30" s="1"/>
      <c r="AK30" s="1"/>
      <c r="AL30" s="1"/>
      <c r="AM30" s="1"/>
    </row>
    <row r="31" spans="1:39" ht="24.95" customHeight="1">
      <c r="A31" s="28">
        <v>29</v>
      </c>
      <c r="B31" s="29">
        <v>401128005180053</v>
      </c>
      <c r="C31" s="30" t="s">
        <v>97</v>
      </c>
      <c r="D31" s="31">
        <v>10.25</v>
      </c>
      <c r="E31" s="32"/>
      <c r="F31" s="32"/>
      <c r="G31" s="32" t="s">
        <v>33</v>
      </c>
      <c r="H31" s="32" t="s">
        <v>34</v>
      </c>
      <c r="I31" s="32"/>
      <c r="J31" s="32" t="s">
        <v>36</v>
      </c>
      <c r="K31" s="32" t="s">
        <v>37</v>
      </c>
      <c r="L31" s="32"/>
      <c r="M31" s="32"/>
      <c r="N31" s="32" t="s">
        <v>39</v>
      </c>
      <c r="O31" s="32" t="s">
        <v>40</v>
      </c>
      <c r="P31" s="33" t="s">
        <v>41</v>
      </c>
      <c r="Q31" s="33" t="s">
        <v>68</v>
      </c>
      <c r="R31" s="33"/>
      <c r="S31" s="32" t="s">
        <v>49</v>
      </c>
      <c r="T31" s="32"/>
      <c r="U31" s="32"/>
      <c r="V31" s="32"/>
      <c r="W31" s="32"/>
      <c r="X31" s="32"/>
      <c r="Y31" s="32"/>
      <c r="Z31" s="32"/>
      <c r="AA31" s="32"/>
      <c r="AB31" s="31">
        <v>11.75</v>
      </c>
      <c r="AC31" s="31">
        <v>10.25</v>
      </c>
      <c r="AD31" s="31"/>
      <c r="AE31" s="31">
        <v>2</v>
      </c>
      <c r="AF31" s="31">
        <f t="shared" si="1"/>
        <v>10.5</v>
      </c>
      <c r="AG31" s="31"/>
      <c r="AH31" s="31"/>
      <c r="AI31" s="34"/>
      <c r="AJ31" s="1"/>
      <c r="AK31" s="1"/>
      <c r="AL31" s="1"/>
      <c r="AM31" s="1"/>
    </row>
    <row r="32" spans="1:39" ht="24.95" customHeight="1">
      <c r="A32" s="28">
        <v>30</v>
      </c>
      <c r="B32" s="29">
        <v>401128005180054</v>
      </c>
      <c r="C32" s="30" t="s">
        <v>98</v>
      </c>
      <c r="D32" s="31">
        <v>19.75</v>
      </c>
      <c r="E32" s="32"/>
      <c r="F32" s="32" t="s">
        <v>50</v>
      </c>
      <c r="G32" s="32"/>
      <c r="H32" s="32" t="s">
        <v>34</v>
      </c>
      <c r="I32" s="32" t="s">
        <v>35</v>
      </c>
      <c r="J32" s="32" t="s">
        <v>36</v>
      </c>
      <c r="K32" s="32" t="s">
        <v>47</v>
      </c>
      <c r="L32" s="32" t="s">
        <v>38</v>
      </c>
      <c r="M32" s="32" t="s">
        <v>99</v>
      </c>
      <c r="N32" s="32" t="s">
        <v>39</v>
      </c>
      <c r="O32" s="32"/>
      <c r="P32" s="33" t="s">
        <v>41</v>
      </c>
      <c r="Q32" s="33" t="s">
        <v>68</v>
      </c>
      <c r="R32" s="33">
        <v>27</v>
      </c>
      <c r="S32" s="32" t="s">
        <v>49</v>
      </c>
      <c r="T32" s="32"/>
      <c r="U32" s="32"/>
      <c r="V32" s="32"/>
      <c r="W32" s="32"/>
      <c r="X32" s="32"/>
      <c r="Y32" s="32" t="s">
        <v>50</v>
      </c>
      <c r="Z32" s="32"/>
      <c r="AA32" s="32"/>
      <c r="AB32" s="31">
        <v>17.5</v>
      </c>
      <c r="AC32" s="31">
        <v>19.75</v>
      </c>
      <c r="AD32" s="31">
        <f t="shared" si="0"/>
        <v>2</v>
      </c>
      <c r="AE32" s="31">
        <v>2</v>
      </c>
      <c r="AF32" s="31">
        <f t="shared" si="1"/>
        <v>19.350000000000001</v>
      </c>
      <c r="AG32" s="31"/>
      <c r="AH32" s="31"/>
      <c r="AI32" s="34"/>
      <c r="AJ32" s="1"/>
      <c r="AK32" s="1"/>
      <c r="AL32" s="1"/>
      <c r="AM32" s="1"/>
    </row>
    <row r="33" spans="1:39" ht="24.95" customHeight="1">
      <c r="A33" s="28">
        <v>31</v>
      </c>
      <c r="B33" s="29">
        <v>401128005180057</v>
      </c>
      <c r="C33" s="30" t="s">
        <v>100</v>
      </c>
      <c r="D33" s="31">
        <v>19</v>
      </c>
      <c r="E33" s="32"/>
      <c r="F33" s="32" t="s">
        <v>50</v>
      </c>
      <c r="G33" s="32" t="s">
        <v>33</v>
      </c>
      <c r="H33" s="32" t="s">
        <v>34</v>
      </c>
      <c r="I33" s="32" t="s">
        <v>35</v>
      </c>
      <c r="J33" s="32" t="s">
        <v>36</v>
      </c>
      <c r="K33" s="32" t="s">
        <v>37</v>
      </c>
      <c r="L33" s="32" t="s">
        <v>38</v>
      </c>
      <c r="M33" s="32" t="s">
        <v>56</v>
      </c>
      <c r="N33" s="32" t="s">
        <v>39</v>
      </c>
      <c r="O33" s="32" t="s">
        <v>40</v>
      </c>
      <c r="P33" s="33" t="s">
        <v>41</v>
      </c>
      <c r="Q33" s="33" t="s">
        <v>42</v>
      </c>
      <c r="R33" s="33">
        <v>27</v>
      </c>
      <c r="S33" s="32" t="s">
        <v>49</v>
      </c>
      <c r="T33" s="32" t="s">
        <v>76</v>
      </c>
      <c r="U33" s="32"/>
      <c r="V33" s="32"/>
      <c r="W33" s="32"/>
      <c r="X33" s="32"/>
      <c r="Y33" s="32" t="s">
        <v>50</v>
      </c>
      <c r="Z33" s="32"/>
      <c r="AA33" s="32"/>
      <c r="AB33" s="31">
        <v>19.75</v>
      </c>
      <c r="AC33" s="31">
        <v>19</v>
      </c>
      <c r="AD33" s="31">
        <f t="shared" si="0"/>
        <v>2</v>
      </c>
      <c r="AE33" s="31">
        <v>2</v>
      </c>
      <c r="AF33" s="31">
        <f t="shared" si="1"/>
        <v>19.350000000000001</v>
      </c>
      <c r="AG33" s="31"/>
      <c r="AH33" s="31"/>
      <c r="AI33" s="34"/>
      <c r="AJ33" s="1"/>
      <c r="AK33" s="1"/>
      <c r="AL33" s="1"/>
      <c r="AM33" s="1"/>
    </row>
    <row r="34" spans="1:39" ht="24.95" customHeight="1">
      <c r="A34" s="28">
        <v>32</v>
      </c>
      <c r="B34" s="29">
        <v>401144018180153</v>
      </c>
      <c r="C34" s="30" t="s">
        <v>101</v>
      </c>
      <c r="D34" s="31">
        <v>19.25</v>
      </c>
      <c r="E34" s="32"/>
      <c r="F34" s="32"/>
      <c r="G34" s="32" t="s">
        <v>33</v>
      </c>
      <c r="H34" s="32" t="s">
        <v>34</v>
      </c>
      <c r="I34" s="32" t="s">
        <v>35</v>
      </c>
      <c r="J34" s="32" t="s">
        <v>36</v>
      </c>
      <c r="K34" s="32" t="s">
        <v>37</v>
      </c>
      <c r="L34" s="32" t="s">
        <v>38</v>
      </c>
      <c r="M34" s="32" t="s">
        <v>56</v>
      </c>
      <c r="N34" s="32" t="s">
        <v>39</v>
      </c>
      <c r="O34" s="32" t="s">
        <v>40</v>
      </c>
      <c r="P34" s="33" t="s">
        <v>43</v>
      </c>
      <c r="Q34" s="33"/>
      <c r="R34" s="33">
        <v>27</v>
      </c>
      <c r="S34" s="32" t="s">
        <v>49</v>
      </c>
      <c r="T34" s="32" t="s">
        <v>76</v>
      </c>
      <c r="U34" s="32"/>
      <c r="V34" s="32"/>
      <c r="W34" s="32"/>
      <c r="X34" s="32"/>
      <c r="Y34" s="32" t="s">
        <v>50</v>
      </c>
      <c r="Z34" s="32"/>
      <c r="AA34" s="32"/>
      <c r="AB34" s="31">
        <v>18.75</v>
      </c>
      <c r="AC34" s="31">
        <v>19.25</v>
      </c>
      <c r="AD34" s="31">
        <f t="shared" si="0"/>
        <v>2</v>
      </c>
      <c r="AE34" s="31">
        <v>2</v>
      </c>
      <c r="AF34" s="31">
        <f t="shared" si="1"/>
        <v>19.3</v>
      </c>
      <c r="AG34" s="31"/>
      <c r="AH34" s="31"/>
      <c r="AI34" s="34"/>
      <c r="AJ34" s="1"/>
      <c r="AK34" s="1"/>
      <c r="AL34" s="1"/>
      <c r="AM34" s="1"/>
    </row>
    <row r="35" spans="1:39" ht="24.95" customHeight="1">
      <c r="A35" s="28">
        <v>33</v>
      </c>
      <c r="B35" s="29">
        <v>401228005180028</v>
      </c>
      <c r="C35" s="30" t="s">
        <v>102</v>
      </c>
      <c r="D35" s="31">
        <v>19.5</v>
      </c>
      <c r="E35" s="32"/>
      <c r="F35" s="32" t="s">
        <v>50</v>
      </c>
      <c r="G35" s="32" t="s">
        <v>33</v>
      </c>
      <c r="H35" s="32" t="s">
        <v>34</v>
      </c>
      <c r="I35" s="32" t="s">
        <v>35</v>
      </c>
      <c r="J35" s="32" t="s">
        <v>36</v>
      </c>
      <c r="K35" s="32" t="s">
        <v>37</v>
      </c>
      <c r="L35" s="32" t="s">
        <v>38</v>
      </c>
      <c r="M35" s="32" t="s">
        <v>56</v>
      </c>
      <c r="N35" s="32" t="s">
        <v>39</v>
      </c>
      <c r="O35" s="32" t="s">
        <v>40</v>
      </c>
      <c r="P35" s="33" t="s">
        <v>41</v>
      </c>
      <c r="Q35" s="33" t="s">
        <v>68</v>
      </c>
      <c r="R35" s="33">
        <v>27</v>
      </c>
      <c r="S35" s="32" t="s">
        <v>49</v>
      </c>
      <c r="T35" s="32"/>
      <c r="U35" s="32"/>
      <c r="V35" s="32"/>
      <c r="W35" s="32"/>
      <c r="X35" s="32"/>
      <c r="Y35" s="32" t="s">
        <v>50</v>
      </c>
      <c r="Z35" s="32"/>
      <c r="AA35" s="32"/>
      <c r="AB35" s="31">
        <v>19.5</v>
      </c>
      <c r="AC35" s="31">
        <v>19.5</v>
      </c>
      <c r="AD35" s="31">
        <f t="shared" si="0"/>
        <v>2</v>
      </c>
      <c r="AE35" s="31">
        <v>2</v>
      </c>
      <c r="AF35" s="31">
        <f t="shared" si="1"/>
        <v>19.599999999999998</v>
      </c>
      <c r="AG35" s="31"/>
      <c r="AH35" s="31"/>
      <c r="AI35" s="34"/>
      <c r="AJ35" s="1"/>
      <c r="AK35" s="1"/>
      <c r="AL35" s="1"/>
      <c r="AM35" s="1"/>
    </row>
    <row r="36" spans="1:39" ht="24.95" customHeight="1">
      <c r="A36" s="28">
        <v>34</v>
      </c>
      <c r="B36" s="29">
        <v>401128005180062</v>
      </c>
      <c r="C36" s="30" t="s">
        <v>103</v>
      </c>
      <c r="D36" s="31">
        <v>17</v>
      </c>
      <c r="E36" s="32"/>
      <c r="F36" s="32"/>
      <c r="G36" s="32"/>
      <c r="H36" s="32" t="s">
        <v>47</v>
      </c>
      <c r="I36" s="32"/>
      <c r="J36" s="32" t="s">
        <v>36</v>
      </c>
      <c r="K36" s="32" t="s">
        <v>47</v>
      </c>
      <c r="L36" s="32"/>
      <c r="M36" s="32"/>
      <c r="N36" s="32" t="s">
        <v>39</v>
      </c>
      <c r="O36" s="32"/>
      <c r="P36" s="33"/>
      <c r="Q36" s="33"/>
      <c r="R36" s="33"/>
      <c r="S36" s="32"/>
      <c r="T36" s="32"/>
      <c r="U36" s="32"/>
      <c r="V36" s="32"/>
      <c r="W36" s="32"/>
      <c r="X36" s="32"/>
      <c r="Y36" s="32"/>
      <c r="Z36" s="32"/>
      <c r="AA36" s="32"/>
      <c r="AB36" s="31">
        <v>16.25</v>
      </c>
      <c r="AC36" s="31">
        <v>17</v>
      </c>
      <c r="AD36" s="31"/>
      <c r="AE36" s="31">
        <v>0.5</v>
      </c>
      <c r="AF36" s="31">
        <f t="shared" si="1"/>
        <v>13.95</v>
      </c>
      <c r="AG36" s="31"/>
      <c r="AH36" s="31"/>
      <c r="AI36" s="34"/>
      <c r="AJ36" s="1"/>
      <c r="AK36" s="1"/>
      <c r="AL36" s="1"/>
      <c r="AM36" s="1"/>
    </row>
    <row r="37" spans="1:39" ht="24.95" customHeight="1">
      <c r="A37" s="28">
        <v>35</v>
      </c>
      <c r="B37" s="29">
        <v>400128005180074</v>
      </c>
      <c r="C37" s="30" t="s">
        <v>104</v>
      </c>
      <c r="D37" s="31">
        <v>12</v>
      </c>
      <c r="E37" s="32"/>
      <c r="F37" s="32" t="s">
        <v>50</v>
      </c>
      <c r="G37" s="32" t="s">
        <v>33</v>
      </c>
      <c r="H37" s="32" t="s">
        <v>47</v>
      </c>
      <c r="I37" s="32"/>
      <c r="J37" s="32" t="s">
        <v>36</v>
      </c>
      <c r="K37" s="32" t="s">
        <v>47</v>
      </c>
      <c r="L37" s="32"/>
      <c r="M37" s="32"/>
      <c r="N37" s="32" t="s">
        <v>39</v>
      </c>
      <c r="O37" s="32" t="s">
        <v>40</v>
      </c>
      <c r="P37" s="33"/>
      <c r="Q37" s="33"/>
      <c r="R37" s="33"/>
      <c r="S37" s="32"/>
      <c r="T37" s="32"/>
      <c r="U37" s="32"/>
      <c r="V37" s="32"/>
      <c r="W37" s="32"/>
      <c r="X37" s="32"/>
      <c r="Y37" s="32"/>
      <c r="Z37" s="32"/>
      <c r="AA37" s="32"/>
      <c r="AB37" s="31">
        <v>3.5</v>
      </c>
      <c r="AC37" s="31">
        <v>12</v>
      </c>
      <c r="AD37" s="31"/>
      <c r="AE37" s="31">
        <v>0.75</v>
      </c>
      <c r="AF37" s="31">
        <f t="shared" si="1"/>
        <v>8.65</v>
      </c>
      <c r="AG37" s="31"/>
      <c r="AH37" s="31"/>
      <c r="AI37" s="34"/>
      <c r="AJ37" s="1"/>
      <c r="AK37" s="1"/>
      <c r="AL37" s="1"/>
      <c r="AM37" s="1"/>
    </row>
    <row r="38" spans="1:39" ht="24.95" customHeight="1">
      <c r="A38" s="28">
        <v>36</v>
      </c>
      <c r="B38" s="29">
        <v>401128005180064</v>
      </c>
      <c r="C38" s="30" t="s">
        <v>105</v>
      </c>
      <c r="D38" s="31"/>
      <c r="E38" s="32"/>
      <c r="F38" s="32"/>
      <c r="G38" s="32"/>
      <c r="H38" s="32" t="s">
        <v>47</v>
      </c>
      <c r="I38" s="32"/>
      <c r="J38" s="32"/>
      <c r="K38" s="32" t="s">
        <v>47</v>
      </c>
      <c r="L38" s="32"/>
      <c r="M38" s="32"/>
      <c r="N38" s="32"/>
      <c r="O38" s="32"/>
      <c r="P38" s="33"/>
      <c r="Q38" s="33"/>
      <c r="R38" s="33"/>
      <c r="S38" s="32"/>
      <c r="T38" s="32"/>
      <c r="U38" s="32"/>
      <c r="V38" s="32"/>
      <c r="W38" s="32"/>
      <c r="X38" s="32"/>
      <c r="Y38" s="32"/>
      <c r="Z38" s="32"/>
      <c r="AA38" s="32"/>
      <c r="AB38" s="31">
        <v>0</v>
      </c>
      <c r="AC38" s="31">
        <v>0</v>
      </c>
      <c r="AD38" s="31"/>
      <c r="AE38" s="31"/>
      <c r="AF38" s="31">
        <f t="shared" si="1"/>
        <v>0</v>
      </c>
      <c r="AG38" s="31"/>
      <c r="AH38" s="31"/>
      <c r="AI38" s="34"/>
      <c r="AJ38" s="1"/>
      <c r="AK38" s="1"/>
      <c r="AL38" s="1"/>
      <c r="AM38" s="1"/>
    </row>
    <row r="39" spans="1:39" ht="24.95" customHeight="1">
      <c r="A39" s="28">
        <v>37</v>
      </c>
      <c r="B39" s="29">
        <v>401228005180029</v>
      </c>
      <c r="C39" s="30" t="s">
        <v>106</v>
      </c>
      <c r="D39" s="31">
        <v>14.75</v>
      </c>
      <c r="E39" s="32"/>
      <c r="F39" s="32"/>
      <c r="G39" s="32" t="s">
        <v>33</v>
      </c>
      <c r="H39" s="32" t="s">
        <v>34</v>
      </c>
      <c r="I39" s="32" t="s">
        <v>35</v>
      </c>
      <c r="J39" s="32" t="s">
        <v>36</v>
      </c>
      <c r="K39" s="32" t="s">
        <v>107</v>
      </c>
      <c r="L39" s="32" t="s">
        <v>38</v>
      </c>
      <c r="M39" s="32" t="s">
        <v>56</v>
      </c>
      <c r="N39" s="32" t="s">
        <v>39</v>
      </c>
      <c r="O39" s="32" t="s">
        <v>40</v>
      </c>
      <c r="P39" s="33" t="s">
        <v>41</v>
      </c>
      <c r="Q39" s="33" t="s">
        <v>68</v>
      </c>
      <c r="R39" s="33" t="s">
        <v>65</v>
      </c>
      <c r="S39" s="32" t="s">
        <v>49</v>
      </c>
      <c r="T39" s="32"/>
      <c r="U39" s="32"/>
      <c r="V39" s="32"/>
      <c r="W39" s="32"/>
      <c r="X39" s="32"/>
      <c r="Y39" s="32" t="s">
        <v>50</v>
      </c>
      <c r="Z39" s="32"/>
      <c r="AA39" s="32"/>
      <c r="AB39" s="31">
        <v>9.5</v>
      </c>
      <c r="AC39" s="31">
        <v>14.75</v>
      </c>
      <c r="AD39" s="31">
        <f t="shared" si="0"/>
        <v>2</v>
      </c>
      <c r="AE39" s="31">
        <v>2</v>
      </c>
      <c r="AF39" s="31">
        <f t="shared" si="1"/>
        <v>14.75</v>
      </c>
      <c r="AG39" s="31"/>
      <c r="AH39" s="31"/>
      <c r="AI39" s="34"/>
      <c r="AJ39" s="1"/>
      <c r="AK39" s="1"/>
      <c r="AL39" s="1"/>
      <c r="AM39" s="1"/>
    </row>
    <row r="40" spans="1:39" ht="24.95" customHeight="1">
      <c r="A40" s="28">
        <v>38</v>
      </c>
      <c r="B40" s="29">
        <v>401128005180067</v>
      </c>
      <c r="C40" s="30" t="s">
        <v>108</v>
      </c>
      <c r="D40" s="31">
        <v>14.25</v>
      </c>
      <c r="E40" s="32"/>
      <c r="F40" s="32"/>
      <c r="G40" s="32" t="s">
        <v>33</v>
      </c>
      <c r="H40" s="32" t="s">
        <v>34</v>
      </c>
      <c r="I40" s="32" t="s">
        <v>35</v>
      </c>
      <c r="J40" s="32"/>
      <c r="K40" s="32" t="s">
        <v>47</v>
      </c>
      <c r="L40" s="32" t="s">
        <v>38</v>
      </c>
      <c r="M40" s="32"/>
      <c r="N40" s="32"/>
      <c r="O40" s="32"/>
      <c r="P40" s="33" t="str">
        <f>IF(K40&lt;&gt;"",K40&amp;"+","")</f>
        <v/>
      </c>
      <c r="Q40" s="33"/>
      <c r="R40" s="33"/>
      <c r="S40" s="32" t="s">
        <v>49</v>
      </c>
      <c r="T40" s="32"/>
      <c r="U40" s="32"/>
      <c r="V40" s="32"/>
      <c r="W40" s="32"/>
      <c r="X40" s="32"/>
      <c r="Y40" s="32"/>
      <c r="Z40" s="32"/>
      <c r="AA40" s="32"/>
      <c r="AB40" s="31">
        <v>0</v>
      </c>
      <c r="AC40" s="31">
        <v>14.25</v>
      </c>
      <c r="AD40" s="31"/>
      <c r="AE40" s="31">
        <v>1.25</v>
      </c>
      <c r="AF40" s="31">
        <f t="shared" si="1"/>
        <v>9.8000000000000007</v>
      </c>
      <c r="AG40" s="31"/>
      <c r="AH40" s="31"/>
      <c r="AI40" s="34"/>
      <c r="AJ40" s="1"/>
      <c r="AK40" s="1"/>
      <c r="AL40" s="1"/>
      <c r="AM40" s="1"/>
    </row>
    <row r="41" spans="1:39" ht="24.95" customHeight="1">
      <c r="A41" s="28">
        <v>39</v>
      </c>
      <c r="B41" s="29">
        <v>400128005180037</v>
      </c>
      <c r="C41" s="30" t="s">
        <v>109</v>
      </c>
      <c r="D41" s="35">
        <v>15.75</v>
      </c>
      <c r="E41" s="36"/>
      <c r="F41" s="37"/>
      <c r="G41" s="37"/>
      <c r="H41" s="32"/>
      <c r="I41" s="37"/>
      <c r="J41" s="37"/>
      <c r="K41" s="37"/>
      <c r="L41" s="37"/>
      <c r="M41" s="32"/>
      <c r="N41" s="32"/>
      <c r="O41" s="32" t="s">
        <v>40</v>
      </c>
      <c r="P41" s="32" t="s">
        <v>41</v>
      </c>
      <c r="Q41" s="32" t="s">
        <v>42</v>
      </c>
      <c r="R41" s="33">
        <v>27</v>
      </c>
      <c r="S41" s="32" t="s">
        <v>49</v>
      </c>
      <c r="T41" s="32"/>
      <c r="U41" s="32"/>
      <c r="V41" s="32"/>
      <c r="W41" s="32"/>
      <c r="X41" s="32"/>
      <c r="Y41" s="32"/>
      <c r="Z41" s="32"/>
      <c r="AA41" s="32"/>
      <c r="AB41" s="31">
        <v>0</v>
      </c>
      <c r="AC41" s="31">
        <v>15.75</v>
      </c>
      <c r="AD41" s="32"/>
      <c r="AE41" s="33">
        <v>1.5</v>
      </c>
      <c r="AF41" s="31">
        <f t="shared" si="1"/>
        <v>10.95</v>
      </c>
      <c r="AG41" s="33"/>
      <c r="AH41" s="31"/>
      <c r="AI41" s="34"/>
      <c r="AJ41" s="1"/>
      <c r="AK41" s="1"/>
      <c r="AL41" s="1"/>
      <c r="AM41" s="1"/>
    </row>
    <row r="42" spans="1:39" ht="24.95" customHeight="1">
      <c r="A42" s="28"/>
      <c r="B42" s="29"/>
      <c r="C42" s="30"/>
      <c r="D42" s="38">
        <f>39-COUNTIF(D3:D40,"")</f>
        <v>30</v>
      </c>
      <c r="E42" s="36"/>
      <c r="F42" s="38">
        <f t="shared" ref="F42:N42" si="2">38-COUNTIF(F3:F40,"")</f>
        <v>8</v>
      </c>
      <c r="G42" s="38">
        <f t="shared" si="2"/>
        <v>22</v>
      </c>
      <c r="H42" s="38">
        <f t="shared" si="2"/>
        <v>21</v>
      </c>
      <c r="I42" s="38">
        <f t="shared" si="2"/>
        <v>21</v>
      </c>
      <c r="J42" s="38">
        <f t="shared" si="2"/>
        <v>24</v>
      </c>
      <c r="K42" s="38">
        <f t="shared" si="2"/>
        <v>22</v>
      </c>
      <c r="L42" s="38">
        <f t="shared" si="2"/>
        <v>22</v>
      </c>
      <c r="M42" s="38">
        <f t="shared" si="2"/>
        <v>19</v>
      </c>
      <c r="N42" s="38">
        <f t="shared" si="2"/>
        <v>27</v>
      </c>
      <c r="O42" s="38">
        <f>38-COUNTIF(O3:O40,"")</f>
        <v>22</v>
      </c>
      <c r="P42" s="32"/>
      <c r="Q42" s="32"/>
      <c r="R42" s="38">
        <f>38-COUNTIF(R3:R40,"")</f>
        <v>21</v>
      </c>
      <c r="S42" s="38">
        <f>38-COUNTIF(S3:S40,"")</f>
        <v>24</v>
      </c>
      <c r="T42" s="32"/>
      <c r="U42" s="32"/>
      <c r="V42" s="32"/>
      <c r="W42" s="32"/>
      <c r="X42" s="32"/>
      <c r="Y42" s="38">
        <f>38-COUNTIF(Y3:Y40,"")</f>
        <v>21</v>
      </c>
      <c r="Z42" s="32"/>
      <c r="AA42" s="32"/>
      <c r="AB42" s="32"/>
      <c r="AC42" s="32"/>
      <c r="AD42" s="32"/>
      <c r="AE42" s="32"/>
      <c r="AF42" s="31"/>
      <c r="AG42" s="32"/>
      <c r="AH42" s="32"/>
      <c r="AI42" s="34"/>
      <c r="AJ42" s="1"/>
      <c r="AK42" s="1"/>
      <c r="AL42" s="1"/>
      <c r="AM42" s="1"/>
    </row>
    <row r="43" spans="1:39" ht="24.95" customHeight="1">
      <c r="A43" s="28"/>
      <c r="B43" s="29"/>
      <c r="C43" s="30"/>
      <c r="D43" s="35"/>
      <c r="E43" s="36"/>
      <c r="F43" s="37"/>
      <c r="G43" s="37"/>
      <c r="H43" s="37"/>
      <c r="I43" s="37"/>
      <c r="J43" s="37"/>
      <c r="K43" s="38"/>
      <c r="L43" s="37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1"/>
      <c r="AG43" s="32"/>
      <c r="AH43" s="32"/>
      <c r="AI43" s="34"/>
      <c r="AJ43" s="1"/>
      <c r="AK43" s="1"/>
      <c r="AL43" s="1"/>
      <c r="AM43" s="1"/>
    </row>
    <row r="44" spans="1:39" ht="24.95" customHeight="1">
      <c r="A44" s="28"/>
      <c r="B44" s="29"/>
      <c r="C44" s="30"/>
      <c r="D44" s="35"/>
      <c r="E44" s="36"/>
      <c r="F44" s="37"/>
      <c r="G44" s="37"/>
      <c r="H44" s="37"/>
      <c r="I44" s="37"/>
      <c r="J44" s="37"/>
      <c r="K44" s="37"/>
      <c r="L44" s="37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1"/>
      <c r="AG44" s="32"/>
      <c r="AH44" s="32"/>
      <c r="AI44" s="34"/>
      <c r="AJ44" s="1"/>
      <c r="AK44" s="1"/>
      <c r="AL44" s="1"/>
      <c r="AM44" s="1"/>
    </row>
    <row r="45" spans="1:39" ht="24.95" customHeight="1">
      <c r="A45" s="39"/>
      <c r="B45" s="40"/>
      <c r="C45" s="4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2"/>
      <c r="AJ45" s="19"/>
      <c r="AK45" s="1"/>
      <c r="AL45" s="1"/>
      <c r="AM45" s="1"/>
    </row>
    <row r="46" spans="1:39" ht="24.95" customHeight="1">
      <c r="A46" s="39"/>
      <c r="B46" s="40"/>
      <c r="C46" s="4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2"/>
      <c r="AJ46" s="19"/>
      <c r="AK46" s="1"/>
      <c r="AL46" s="1"/>
      <c r="AM46" s="1"/>
    </row>
    <row r="47" spans="1:39" hidden="1">
      <c r="A47" s="39"/>
      <c r="B47" s="40"/>
      <c r="C47" s="4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2"/>
      <c r="AJ47" s="19"/>
      <c r="AK47" s="1"/>
      <c r="AL47" s="1"/>
      <c r="AM47" s="1"/>
    </row>
    <row r="48" spans="1:39" hidden="1">
      <c r="A48" s="39"/>
      <c r="B48" s="40"/>
      <c r="C48" s="4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2"/>
      <c r="AJ48" s="19"/>
      <c r="AK48" s="1"/>
      <c r="AL48" s="1"/>
      <c r="AM48" s="1"/>
    </row>
    <row r="49" spans="1:39" hidden="1">
      <c r="A49" s="39"/>
      <c r="B49" s="40"/>
      <c r="C49" s="41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2"/>
      <c r="AJ49" s="19"/>
      <c r="AK49" s="1"/>
      <c r="AL49" s="1"/>
      <c r="AM49" s="1"/>
    </row>
    <row r="50" spans="1:39" hidden="1">
      <c r="A50" s="39"/>
      <c r="B50" s="40"/>
      <c r="C50" s="41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2"/>
      <c r="AJ50" s="19"/>
      <c r="AK50" s="1"/>
      <c r="AL50" s="1"/>
      <c r="AM50" s="1"/>
    </row>
    <row r="51" spans="1:39">
      <c r="A51" s="39"/>
      <c r="B51" s="40"/>
      <c r="C51" s="41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2"/>
      <c r="AJ51" s="19"/>
      <c r="AK51" s="1"/>
      <c r="AL51" s="1"/>
      <c r="AM51" s="1"/>
    </row>
    <row r="52" spans="1:39">
      <c r="A52" s="39"/>
      <c r="B52" s="40"/>
      <c r="C52" s="4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2"/>
      <c r="AJ52" s="19"/>
      <c r="AK52" s="1"/>
      <c r="AL52" s="1"/>
      <c r="AM52" s="1"/>
    </row>
    <row r="53" spans="1:39">
      <c r="A53" s="39"/>
      <c r="B53" s="40"/>
      <c r="C53" s="4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2"/>
      <c r="AJ53" s="19"/>
      <c r="AK53" s="1"/>
      <c r="AL53" s="1"/>
      <c r="AM53" s="1"/>
    </row>
    <row r="54" spans="1:39">
      <c r="A54" s="39"/>
      <c r="B54" s="40"/>
      <c r="C54" s="41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2"/>
      <c r="AJ54" s="19"/>
      <c r="AK54" s="1"/>
      <c r="AL54" s="1"/>
      <c r="AM54" s="1"/>
    </row>
    <row r="55" spans="1:39">
      <c r="A55" s="39"/>
      <c r="B55" s="40"/>
      <c r="C55" s="4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2"/>
      <c r="AJ55" s="19"/>
      <c r="AK55" s="1"/>
      <c r="AL55" s="1"/>
      <c r="AM55" s="1"/>
    </row>
    <row r="56" spans="1:39">
      <c r="A56" s="39"/>
      <c r="B56" s="40"/>
      <c r="C56" s="4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2"/>
      <c r="AJ56" s="19"/>
      <c r="AK56" s="1"/>
      <c r="AL56" s="1"/>
      <c r="AM56" s="1"/>
    </row>
    <row r="57" spans="1:39">
      <c r="A57" s="39"/>
      <c r="B57" s="40"/>
      <c r="C57" s="4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2"/>
      <c r="AJ57" s="19"/>
      <c r="AK57" s="1"/>
      <c r="AL57" s="1"/>
      <c r="AM57" s="1"/>
    </row>
    <row r="58" spans="1:39">
      <c r="A58" s="39"/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2"/>
      <c r="AJ58" s="19"/>
      <c r="AK58" s="1"/>
      <c r="AL58" s="1"/>
      <c r="AM58" s="1"/>
    </row>
    <row r="59" spans="1:39">
      <c r="A59" s="39"/>
      <c r="B59" s="40"/>
      <c r="C59" s="4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2"/>
      <c r="AJ59" s="19"/>
      <c r="AK59" s="1"/>
      <c r="AL59" s="1"/>
      <c r="AM59" s="1"/>
    </row>
    <row r="60" spans="1:39">
      <c r="A60" s="39"/>
      <c r="B60" s="40"/>
      <c r="C60" s="4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2"/>
      <c r="AJ60" s="19"/>
      <c r="AK60" s="1"/>
      <c r="AL60" s="1"/>
      <c r="AM60" s="1"/>
    </row>
    <row r="61" spans="1:39">
      <c r="A61" s="39"/>
      <c r="B61" s="40"/>
      <c r="C61" s="4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2"/>
      <c r="AJ61" s="19"/>
      <c r="AK61" s="1"/>
      <c r="AL61" s="1"/>
      <c r="AM61" s="1"/>
    </row>
    <row r="62" spans="1:39">
      <c r="A62" s="39"/>
      <c r="B62" s="40"/>
      <c r="C62" s="41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2"/>
      <c r="AJ62" s="19"/>
      <c r="AK62" s="1"/>
      <c r="AL62" s="1"/>
      <c r="AM62" s="1"/>
    </row>
    <row r="63" spans="1:39">
      <c r="A63" s="39"/>
      <c r="B63" s="40"/>
      <c r="C63" s="41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2"/>
      <c r="AJ63" s="19"/>
      <c r="AK63" s="1"/>
      <c r="AL63" s="1"/>
      <c r="AM63" s="1"/>
    </row>
    <row r="64" spans="1:39">
      <c r="A64" s="39"/>
      <c r="B64" s="40"/>
      <c r="C64" s="4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2"/>
      <c r="AJ64" s="19"/>
      <c r="AK64" s="1"/>
      <c r="AL64" s="1"/>
      <c r="AM64" s="1"/>
    </row>
    <row r="65" spans="1:39">
      <c r="A65" s="39"/>
      <c r="B65" s="40"/>
      <c r="C65" s="4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2"/>
      <c r="AJ65" s="19"/>
      <c r="AK65" s="1"/>
      <c r="AL65" s="1"/>
      <c r="AM65" s="1"/>
    </row>
    <row r="66" spans="1:39">
      <c r="A66" s="39"/>
      <c r="B66" s="40"/>
      <c r="C66" s="4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2"/>
      <c r="AJ66" s="19"/>
      <c r="AK66" s="1"/>
      <c r="AL66" s="1"/>
      <c r="AM66" s="1"/>
    </row>
    <row r="67" spans="1:39">
      <c r="A67" s="39"/>
      <c r="B67" s="40"/>
      <c r="C67" s="4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2"/>
      <c r="AJ67" s="19"/>
      <c r="AK67" s="1"/>
      <c r="AL67" s="1"/>
      <c r="AM67" s="1"/>
    </row>
    <row r="68" spans="1:39">
      <c r="A68" s="39"/>
      <c r="B68" s="40"/>
      <c r="C68" s="4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2"/>
      <c r="AJ68" s="19"/>
      <c r="AK68" s="1"/>
      <c r="AL68" s="1"/>
      <c r="AM68" s="1"/>
    </row>
    <row r="69" spans="1:39">
      <c r="A69" s="39"/>
      <c r="B69" s="40"/>
      <c r="C69" s="4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2"/>
      <c r="AJ69" s="19"/>
      <c r="AK69" s="1"/>
      <c r="AL69" s="1"/>
      <c r="AM69" s="1"/>
    </row>
    <row r="70" spans="1:39">
      <c r="A70" s="39"/>
      <c r="B70" s="40"/>
      <c r="C70" s="41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2"/>
      <c r="AJ70" s="19"/>
      <c r="AK70" s="1"/>
      <c r="AL70" s="1"/>
      <c r="AM70" s="1"/>
    </row>
    <row r="71" spans="1:39">
      <c r="A71" s="39"/>
      <c r="B71" s="40"/>
      <c r="C71" s="41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2"/>
      <c r="AJ71" s="19"/>
      <c r="AK71" s="1"/>
      <c r="AL71" s="1"/>
      <c r="AM71" s="1"/>
    </row>
    <row r="72" spans="1:39">
      <c r="A72" s="39"/>
      <c r="B72" s="40"/>
      <c r="C72" s="41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2"/>
      <c r="AJ72" s="19"/>
      <c r="AK72" s="1"/>
      <c r="AL72" s="1"/>
      <c r="AM72" s="1"/>
    </row>
    <row r="73" spans="1:39">
      <c r="A73" s="39"/>
      <c r="B73" s="40"/>
      <c r="C73" s="41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2"/>
      <c r="AJ73" s="19"/>
      <c r="AK73" s="1"/>
      <c r="AL73" s="1"/>
      <c r="AM73" s="1"/>
    </row>
  </sheetData>
  <sheetProtection algorithmName="SHA-512" hashValue="gkSS78ezrZpR8MpacWViEF+Nh3NqQpQCFl/JlhLz1/EApC1BFkaKgfSQuzf3kJOKWhhLWO5cO5YdaaumcCakFQ==" saltValue="4OUIdSevCYwx7N8+Lo7dRA==" spinCount="100000" sheet="1" objects="1" scenarios="1"/>
  <mergeCells count="6">
    <mergeCell ref="AL7:AM9"/>
    <mergeCell ref="AL2:AM2"/>
    <mergeCell ref="AL3:AM4"/>
    <mergeCell ref="AJ5:AJ6"/>
    <mergeCell ref="AK5:AK6"/>
    <mergeCell ref="AL5:AM6"/>
  </mergeCells>
  <conditionalFormatting sqref="A2:C3 AI4:AI11 C9:M9 C4:D8 A4:B4 B17:H41 AI17:AI41 C10:F16 G10:N15 B5:B16 A5:A41 E2:M8 G16:H16 I16:M41 N2:N9 N16:N40 O2">
    <cfRule type="expression" dxfId="205" priority="215">
      <formula>MOD(ROW(),2)=0</formula>
    </cfRule>
    <cfRule type="expression" dxfId="204" priority="216">
      <formula>MOD(COLUMN(),2)=0</formula>
    </cfRule>
  </conditionalFormatting>
  <conditionalFormatting sqref="F7:F9">
    <cfRule type="expression" dxfId="203" priority="213">
      <formula>MOD(ROW(),2)=0</formula>
    </cfRule>
    <cfRule type="expression" dxfId="202" priority="214">
      <formula>MOD(COLUMN(),2)=0</formula>
    </cfRule>
  </conditionalFormatting>
  <conditionalFormatting sqref="AI12:AI16 F12:F16">
    <cfRule type="expression" dxfId="201" priority="209">
      <formula>MOD(ROW(),2)=0</formula>
    </cfRule>
    <cfRule type="expression" dxfId="200" priority="210">
      <formula>MOD(COLUMN(),2)=0</formula>
    </cfRule>
  </conditionalFormatting>
  <conditionalFormatting sqref="AI12:AI16">
    <cfRule type="expression" dxfId="199" priority="207">
      <formula>MOD(ROW(),2)=0</formula>
    </cfRule>
    <cfRule type="expression" dxfId="198" priority="208">
      <formula>MOD(COLUMN(),2)=0</formula>
    </cfRule>
  </conditionalFormatting>
  <conditionalFormatting sqref="C4">
    <cfRule type="expression" dxfId="197" priority="211">
      <formula>MOD(ROW(),2)=0</formula>
    </cfRule>
    <cfRule type="expression" dxfId="196" priority="212">
      <formula>MOD(COLUMN(),2)=0</formula>
    </cfRule>
  </conditionalFormatting>
  <conditionalFormatting sqref="B3:B16">
    <cfRule type="expression" dxfId="195" priority="205">
      <formula>MOD(ROW(),2)=0</formula>
    </cfRule>
    <cfRule type="expression" dxfId="194" priority="206">
      <formula>MOD(COLUMN(),2)=0</formula>
    </cfRule>
  </conditionalFormatting>
  <conditionalFormatting sqref="E4">
    <cfRule type="expression" dxfId="193" priority="203">
      <formula>MOD(ROW(),2)=0</formula>
    </cfRule>
    <cfRule type="expression" dxfId="192" priority="204">
      <formula>MOD(COLUMN(),2)=0</formula>
    </cfRule>
  </conditionalFormatting>
  <conditionalFormatting sqref="E12:E16">
    <cfRule type="expression" dxfId="191" priority="201">
      <formula>MOD(ROW(),2)=0</formula>
    </cfRule>
    <cfRule type="expression" dxfId="190" priority="202">
      <formula>MOD(COLUMN(),2)=0</formula>
    </cfRule>
  </conditionalFormatting>
  <conditionalFormatting sqref="H3:N3 M4:M41 H4:H41 I4:L40 N4:N40">
    <cfRule type="expression" dxfId="189" priority="199">
      <formula>MOD(ROW(),2)=0</formula>
    </cfRule>
    <cfRule type="expression" dxfId="188" priority="200">
      <formula>MOD(COLUMN(),2)=0</formula>
    </cfRule>
  </conditionalFormatting>
  <conditionalFormatting sqref="G4:J4 L4:N4">
    <cfRule type="expression" dxfId="187" priority="197">
      <formula>MOD(ROW(),2)=0</formula>
    </cfRule>
    <cfRule type="expression" dxfId="186" priority="198">
      <formula>MOD(COLUMN(),2)=0</formula>
    </cfRule>
  </conditionalFormatting>
  <conditionalFormatting sqref="G12:M12 G14:M15 H13:M13 H16:M16 N12:N16">
    <cfRule type="expression" dxfId="185" priority="195">
      <formula>MOD(ROW(),2)=0</formula>
    </cfRule>
    <cfRule type="expression" dxfId="184" priority="196">
      <formula>MOD(COLUMN(),2)=0</formula>
    </cfRule>
  </conditionalFormatting>
  <conditionalFormatting sqref="B4:B16">
    <cfRule type="expression" dxfId="183" priority="191">
      <formula>MOD(ROW(),2)=0</formula>
    </cfRule>
    <cfRule type="expression" dxfId="182" priority="192">
      <formula>MOD(COLUMN(),2)=0</formula>
    </cfRule>
  </conditionalFormatting>
  <conditionalFormatting sqref="B4:B16">
    <cfRule type="expression" dxfId="181" priority="193">
      <formula>MOD(ROW(),2)=0</formula>
    </cfRule>
    <cfRule type="expression" dxfId="180" priority="194">
      <formula>MOD(COLUMN(),2)=0</formula>
    </cfRule>
  </conditionalFormatting>
  <conditionalFormatting sqref="G3:G40">
    <cfRule type="expression" dxfId="179" priority="189">
      <formula>MOD(ROW(),2)=0</formula>
    </cfRule>
    <cfRule type="expression" dxfId="178" priority="190">
      <formula>MOD(COLUMN(),2)=0</formula>
    </cfRule>
  </conditionalFormatting>
  <conditionalFormatting sqref="G16">
    <cfRule type="expression" dxfId="177" priority="187">
      <formula>MOD(ROW(),2)=0</formula>
    </cfRule>
    <cfRule type="expression" dxfId="176" priority="188">
      <formula>MOD(COLUMN(),2)=0</formula>
    </cfRule>
  </conditionalFormatting>
  <conditionalFormatting sqref="G13">
    <cfRule type="expression" dxfId="175" priority="185">
      <formula>MOD(ROW(),2)=0</formula>
    </cfRule>
    <cfRule type="expression" dxfId="174" priority="186">
      <formula>MOD(COLUMN(),2)=0</formula>
    </cfRule>
  </conditionalFormatting>
  <conditionalFormatting sqref="AJ4">
    <cfRule type="expression" dxfId="173" priority="183">
      <formula>MOD(ROW(),2)=0</formula>
    </cfRule>
    <cfRule type="expression" dxfId="172" priority="184">
      <formula>MOD(COLUMN(),2)=0</formula>
    </cfRule>
  </conditionalFormatting>
  <conditionalFormatting sqref="AI3:AI16">
    <cfRule type="expression" dxfId="171" priority="181">
      <formula>MOD(ROW(),2)=0</formula>
    </cfRule>
    <cfRule type="expression" dxfId="170" priority="182">
      <formula>MOD(COLUMN(),2)=0</formula>
    </cfRule>
  </conditionalFormatting>
  <conditionalFormatting sqref="M3:M41 D4:L15 E3:L3 G16:G40 H16:H41 I16:L40 N3:N40">
    <cfRule type="expression" dxfId="169" priority="179">
      <formula>MOD(ROW(),2)=0</formula>
    </cfRule>
    <cfRule type="expression" dxfId="168" priority="180">
      <formula>MOD(COLUMN(),2)=0</formula>
    </cfRule>
  </conditionalFormatting>
  <conditionalFormatting sqref="D2">
    <cfRule type="expression" dxfId="167" priority="177">
      <formula>MOD(ROW(),2)=0</formula>
    </cfRule>
    <cfRule type="expression" dxfId="166" priority="178">
      <formula>MOD(COLUMN(),2)=0</formula>
    </cfRule>
  </conditionalFormatting>
  <conditionalFormatting sqref="G3:G40">
    <cfRule type="expression" dxfId="165" priority="175">
      <formula>MOD(ROW(),2)=0</formula>
    </cfRule>
    <cfRule type="expression" dxfId="164" priority="176">
      <formula>MOD(COLUMN(),2)=0</formula>
    </cfRule>
  </conditionalFormatting>
  <conditionalFormatting sqref="G4">
    <cfRule type="expression" dxfId="163" priority="173">
      <formula>MOD(ROW(),2)=0</formula>
    </cfRule>
    <cfRule type="expression" dxfId="162" priority="174">
      <formula>MOD(COLUMN(),2)=0</formula>
    </cfRule>
  </conditionalFormatting>
  <conditionalFormatting sqref="G4">
    <cfRule type="expression" dxfId="161" priority="171">
      <formula>MOD(ROW(),2)=0</formula>
    </cfRule>
    <cfRule type="expression" dxfId="160" priority="172">
      <formula>MOD(COLUMN(),2)=0</formula>
    </cfRule>
  </conditionalFormatting>
  <conditionalFormatting sqref="E7:E9">
    <cfRule type="expression" dxfId="159" priority="169">
      <formula>MOD(ROW(),2)=0</formula>
    </cfRule>
    <cfRule type="expression" dxfId="158" priority="170">
      <formula>MOD(COLUMN(),2)=0</formula>
    </cfRule>
  </conditionalFormatting>
  <conditionalFormatting sqref="G3:I4 G5:G40 H5:H41 I5:I40">
    <cfRule type="expression" dxfId="157" priority="167">
      <formula>MOD(ROW(),2)=0</formula>
    </cfRule>
    <cfRule type="expression" dxfId="156" priority="168">
      <formula>MOD(COLUMN(),2)=0</formula>
    </cfRule>
  </conditionalFormatting>
  <conditionalFormatting sqref="G7:I8">
    <cfRule type="expression" dxfId="155" priority="165">
      <formula>MOD(ROW(),2)=0</formula>
    </cfRule>
    <cfRule type="expression" dxfId="154" priority="166">
      <formula>MOD(COLUMN(),2)=0</formula>
    </cfRule>
  </conditionalFormatting>
  <conditionalFormatting sqref="G7:G8">
    <cfRule type="expression" dxfId="153" priority="163">
      <formula>MOD(ROW(),2)=0</formula>
    </cfRule>
    <cfRule type="expression" dxfId="152" priority="164">
      <formula>MOD(COLUMN(),2)=0</formula>
    </cfRule>
  </conditionalFormatting>
  <conditionalFormatting sqref="G7:G8">
    <cfRule type="expression" dxfId="151" priority="161">
      <formula>MOD(ROW(),2)=0</formula>
    </cfRule>
    <cfRule type="expression" dxfId="150" priority="162">
      <formula>MOD(COLUMN(),2)=0</formula>
    </cfRule>
  </conditionalFormatting>
  <conditionalFormatting sqref="G7:I8">
    <cfRule type="expression" dxfId="149" priority="159">
      <formula>MOD(ROW(),2)=0</formula>
    </cfRule>
    <cfRule type="expression" dxfId="148" priority="160">
      <formula>MOD(COLUMN(),2)=0</formula>
    </cfRule>
  </conditionalFormatting>
  <conditionalFormatting sqref="I6:I9">
    <cfRule type="expression" dxfId="147" priority="157">
      <formula>MOD(ROW(),2)=0</formula>
    </cfRule>
    <cfRule type="expression" dxfId="146" priority="158">
      <formula>MOD(COLUMN(),2)=0</formula>
    </cfRule>
  </conditionalFormatting>
  <conditionalFormatting sqref="I6:I9">
    <cfRule type="expression" dxfId="145" priority="155">
      <formula>MOD(ROW(),2)=0</formula>
    </cfRule>
    <cfRule type="expression" dxfId="144" priority="156">
      <formula>MOD(COLUMN(),2)=0</formula>
    </cfRule>
  </conditionalFormatting>
  <conditionalFormatting sqref="J3:J40">
    <cfRule type="expression" dxfId="143" priority="153">
      <formula>MOD(ROW(),2)=0</formula>
    </cfRule>
    <cfRule type="expression" dxfId="142" priority="154">
      <formula>MOD(COLUMN(),2)=0</formula>
    </cfRule>
  </conditionalFormatting>
  <conditionalFormatting sqref="J3:J40">
    <cfRule type="expression" dxfId="141" priority="151">
      <formula>MOD(ROW(),2)=0</formula>
    </cfRule>
    <cfRule type="expression" dxfId="140" priority="152">
      <formula>MOD(COLUMN(),2)=0</formula>
    </cfRule>
  </conditionalFormatting>
  <conditionalFormatting sqref="M5:M6">
    <cfRule type="expression" dxfId="139" priority="149">
      <formula>MOD(ROW(),2)=0</formula>
    </cfRule>
    <cfRule type="expression" dxfId="138" priority="150">
      <formula>MOD(COLUMN(),2)=0</formula>
    </cfRule>
  </conditionalFormatting>
  <conditionalFormatting sqref="M5:M6">
    <cfRule type="expression" dxfId="137" priority="147">
      <formula>MOD(ROW(),2)=0</formula>
    </cfRule>
    <cfRule type="expression" dxfId="136" priority="148">
      <formula>MOD(COLUMN(),2)=0</formula>
    </cfRule>
  </conditionalFormatting>
  <conditionalFormatting sqref="O2:AH2 N3:AH41">
    <cfRule type="expression" dxfId="135" priority="145">
      <formula>MOD(ROW(),2)=0</formula>
    </cfRule>
    <cfRule type="expression" dxfId="134" priority="146">
      <formula>MOD(COLUMN(),2)=0</formula>
    </cfRule>
  </conditionalFormatting>
  <conditionalFormatting sqref="N3:AH41">
    <cfRule type="expression" dxfId="133" priority="143">
      <formula>MOD(ROW(),2)=0</formula>
    </cfRule>
    <cfRule type="expression" dxfId="132" priority="144">
      <formula>MOD(COLUMN(),2)=0</formula>
    </cfRule>
  </conditionalFormatting>
  <conditionalFormatting sqref="N4:AE4 AG4:AH4 AF4:AF41">
    <cfRule type="expression" dxfId="131" priority="141">
      <formula>MOD(ROW(),2)=0</formula>
    </cfRule>
    <cfRule type="expression" dxfId="130" priority="142">
      <formula>MOD(COLUMN(),2)=0</formula>
    </cfRule>
  </conditionalFormatting>
  <conditionalFormatting sqref="N12:AH16">
    <cfRule type="expression" dxfId="129" priority="139">
      <formula>MOD(ROW(),2)=0</formula>
    </cfRule>
    <cfRule type="expression" dxfId="128" priority="140">
      <formula>MOD(COLUMN(),2)=0</formula>
    </cfRule>
  </conditionalFormatting>
  <conditionalFormatting sqref="N3:AH41">
    <cfRule type="expression" dxfId="127" priority="137">
      <formula>MOD(ROW(),2)=0</formula>
    </cfRule>
    <cfRule type="expression" dxfId="126" priority="138">
      <formula>MOD(COLUMN(),2)=0</formula>
    </cfRule>
  </conditionalFormatting>
  <conditionalFormatting sqref="R6:R41 AE5:AE40 S6:S40 N5:Q6 R5:S5 T5:AD6 AF5:AH6">
    <cfRule type="expression" dxfId="125" priority="135">
      <formula>MOD(ROW(),2)=0</formula>
    </cfRule>
    <cfRule type="expression" dxfId="124" priority="136">
      <formula>MOD(COLUMN(),2)=0</formula>
    </cfRule>
  </conditionalFormatting>
  <conditionalFormatting sqref="R6:R41 AE5:AE40 S6:S40 N5:Q6 R5:S5 T5:AD6 AF5:AH6">
    <cfRule type="expression" dxfId="123" priority="133">
      <formula>MOD(ROW(),2)=0</formula>
    </cfRule>
    <cfRule type="expression" dxfId="122" priority="134">
      <formula>MOD(COLUMN(),2)=0</formula>
    </cfRule>
  </conditionalFormatting>
  <conditionalFormatting sqref="S6:S40">
    <cfRule type="expression" dxfId="121" priority="131">
      <formula>MOD(ROW(),2)=0</formula>
    </cfRule>
    <cfRule type="expression" dxfId="120" priority="132">
      <formula>MOD(COLUMN(),2)=0</formula>
    </cfRule>
  </conditionalFormatting>
  <conditionalFormatting sqref="S6:S40">
    <cfRule type="expression" dxfId="119" priority="129">
      <formula>MOD(ROW(),2)=0</formula>
    </cfRule>
    <cfRule type="expression" dxfId="118" priority="130">
      <formula>MOD(COLUMN(),2)=0</formula>
    </cfRule>
  </conditionalFormatting>
  <conditionalFormatting sqref="AE3">
    <cfRule type="expression" dxfId="117" priority="127">
      <formula>MOD(ROW(),2)=0</formula>
    </cfRule>
    <cfRule type="expression" dxfId="116" priority="128">
      <formula>MOD(COLUMN(),2)=0</formula>
    </cfRule>
  </conditionalFormatting>
  <conditionalFormatting sqref="AE5:AE40">
    <cfRule type="expression" dxfId="115" priority="125">
      <formula>MOD(ROW(),2)=0</formula>
    </cfRule>
    <cfRule type="expression" dxfId="114" priority="126">
      <formula>MOD(COLUMN(),2)=0</formula>
    </cfRule>
  </conditionalFormatting>
  <conditionalFormatting sqref="AF3:AF40">
    <cfRule type="expression" dxfId="113" priority="123">
      <formula>MOD(ROW(),2)=0</formula>
    </cfRule>
    <cfRule type="expression" dxfId="112" priority="124">
      <formula>MOD(COLUMN(),2)=0</formula>
    </cfRule>
  </conditionalFormatting>
  <conditionalFormatting sqref="AG3:AH40">
    <cfRule type="expression" dxfId="111" priority="121">
      <formula>MOD(ROW(),2)=0</formula>
    </cfRule>
    <cfRule type="expression" dxfId="110" priority="122">
      <formula>MOD(COLUMN(),2)=0</formula>
    </cfRule>
  </conditionalFormatting>
  <conditionalFormatting sqref="AG3:AH40">
    <cfRule type="expression" dxfId="109" priority="119">
      <formula>MOD(ROW(),2)=0</formula>
    </cfRule>
    <cfRule type="expression" dxfId="108" priority="120">
      <formula>MOD(COLUMN(),2)=0</formula>
    </cfRule>
  </conditionalFormatting>
  <conditionalFormatting sqref="AG3:AH40">
    <cfRule type="expression" dxfId="107" priority="117">
      <formula>MOD(ROW(),2)=0</formula>
    </cfRule>
    <cfRule type="expression" dxfId="106" priority="118">
      <formula>MOD(COLUMN(),2)=0</formula>
    </cfRule>
  </conditionalFormatting>
  <conditionalFormatting sqref="AG3:AH40">
    <cfRule type="expression" dxfId="105" priority="115">
      <formula>MOD(ROW(),2)=0</formula>
    </cfRule>
    <cfRule type="expression" dxfId="104" priority="116">
      <formula>MOD(COLUMN(),2)=0</formula>
    </cfRule>
  </conditionalFormatting>
  <conditionalFormatting sqref="G7:G9">
    <cfRule type="expression" dxfId="103" priority="113">
      <formula>MOD(ROW(),2)=0</formula>
    </cfRule>
    <cfRule type="expression" dxfId="102" priority="114">
      <formula>MOD(COLUMN(),2)=0</formula>
    </cfRule>
  </conditionalFormatting>
  <conditionalFormatting sqref="G12:G16">
    <cfRule type="expression" dxfId="101" priority="111">
      <formula>MOD(ROW(),2)=0</formula>
    </cfRule>
    <cfRule type="expression" dxfId="100" priority="112">
      <formula>MOD(COLUMN(),2)=0</formula>
    </cfRule>
  </conditionalFormatting>
  <conditionalFormatting sqref="F4">
    <cfRule type="expression" dxfId="99" priority="109">
      <formula>MOD(ROW(),2)=0</formula>
    </cfRule>
    <cfRule type="expression" dxfId="98" priority="110">
      <formula>MOD(COLUMN(),2)=0</formula>
    </cfRule>
  </conditionalFormatting>
  <conditionalFormatting sqref="F12:F16">
    <cfRule type="expression" dxfId="97" priority="107">
      <formula>MOD(ROW(),2)=0</formula>
    </cfRule>
    <cfRule type="expression" dxfId="96" priority="108">
      <formula>MOD(COLUMN(),2)=0</formula>
    </cfRule>
  </conditionalFormatting>
  <conditionalFormatting sqref="H3:H41">
    <cfRule type="expression" dxfId="95" priority="105">
      <formula>MOD(ROW(),2)=0</formula>
    </cfRule>
    <cfRule type="expression" dxfId="94" priority="106">
      <formula>MOD(COLUMN(),2)=0</formula>
    </cfRule>
  </conditionalFormatting>
  <conditionalFormatting sqref="H16">
    <cfRule type="expression" dxfId="93" priority="103">
      <formula>MOD(ROW(),2)=0</formula>
    </cfRule>
    <cfRule type="expression" dxfId="92" priority="104">
      <formula>MOD(COLUMN(),2)=0</formula>
    </cfRule>
  </conditionalFormatting>
  <conditionalFormatting sqref="H13">
    <cfRule type="expression" dxfId="91" priority="101">
      <formula>MOD(ROW(),2)=0</formula>
    </cfRule>
    <cfRule type="expression" dxfId="90" priority="102">
      <formula>MOD(COLUMN(),2)=0</formula>
    </cfRule>
  </conditionalFormatting>
  <conditionalFormatting sqref="E2:O2">
    <cfRule type="expression" dxfId="89" priority="99">
      <formula>MOD(ROW(),2)=0</formula>
    </cfRule>
    <cfRule type="expression" dxfId="88" priority="100">
      <formula>MOD(COLUMN(),2)=0</formula>
    </cfRule>
  </conditionalFormatting>
  <conditionalFormatting sqref="H3:H41">
    <cfRule type="expression" dxfId="87" priority="97">
      <formula>MOD(ROW(),2)=0</formula>
    </cfRule>
    <cfRule type="expression" dxfId="86" priority="98">
      <formula>MOD(COLUMN(),2)=0</formula>
    </cfRule>
  </conditionalFormatting>
  <conditionalFormatting sqref="H4">
    <cfRule type="expression" dxfId="85" priority="95">
      <formula>MOD(ROW(),2)=0</formula>
    </cfRule>
    <cfRule type="expression" dxfId="84" priority="96">
      <formula>MOD(COLUMN(),2)=0</formula>
    </cfRule>
  </conditionalFormatting>
  <conditionalFormatting sqref="H4">
    <cfRule type="expression" dxfId="83" priority="93">
      <formula>MOD(ROW(),2)=0</formula>
    </cfRule>
    <cfRule type="expression" dxfId="82" priority="94">
      <formula>MOD(COLUMN(),2)=0</formula>
    </cfRule>
  </conditionalFormatting>
  <conditionalFormatting sqref="F7:F9">
    <cfRule type="expression" dxfId="81" priority="91">
      <formula>MOD(ROW(),2)=0</formula>
    </cfRule>
    <cfRule type="expression" dxfId="80" priority="92">
      <formula>MOD(COLUMN(),2)=0</formula>
    </cfRule>
  </conditionalFormatting>
  <conditionalFormatting sqref="H7:H8">
    <cfRule type="expression" dxfId="79" priority="89">
      <formula>MOD(ROW(),2)=0</formula>
    </cfRule>
    <cfRule type="expression" dxfId="78" priority="90">
      <formula>MOD(COLUMN(),2)=0</formula>
    </cfRule>
  </conditionalFormatting>
  <conditionalFormatting sqref="H7:H8">
    <cfRule type="expression" dxfId="77" priority="87">
      <formula>MOD(ROW(),2)=0</formula>
    </cfRule>
    <cfRule type="expression" dxfId="76" priority="88">
      <formula>MOD(COLUMN(),2)=0</formula>
    </cfRule>
  </conditionalFormatting>
  <conditionalFormatting sqref="J6:J9">
    <cfRule type="expression" dxfId="75" priority="85">
      <formula>MOD(ROW(),2)=0</formula>
    </cfRule>
    <cfRule type="expression" dxfId="74" priority="86">
      <formula>MOD(COLUMN(),2)=0</formula>
    </cfRule>
  </conditionalFormatting>
  <conditionalFormatting sqref="J6:J9">
    <cfRule type="expression" dxfId="73" priority="83">
      <formula>MOD(ROW(),2)=0</formula>
    </cfRule>
    <cfRule type="expression" dxfId="72" priority="84">
      <formula>MOD(COLUMN(),2)=0</formula>
    </cfRule>
  </conditionalFormatting>
  <conditionalFormatting sqref="K3:K40">
    <cfRule type="expression" dxfId="71" priority="81">
      <formula>MOD(ROW(),2)=0</formula>
    </cfRule>
    <cfRule type="expression" dxfId="70" priority="82">
      <formula>MOD(COLUMN(),2)=0</formula>
    </cfRule>
  </conditionalFormatting>
  <conditionalFormatting sqref="K3:K40">
    <cfRule type="expression" dxfId="69" priority="79">
      <formula>MOD(ROW(),2)=0</formula>
    </cfRule>
    <cfRule type="expression" dxfId="68" priority="80">
      <formula>MOD(COLUMN(),2)=0</formula>
    </cfRule>
  </conditionalFormatting>
  <conditionalFormatting sqref="N5:N6">
    <cfRule type="expression" dxfId="67" priority="77">
      <formula>MOD(ROW(),2)=0</formula>
    </cfRule>
    <cfRule type="expression" dxfId="66" priority="78">
      <formula>MOD(COLUMN(),2)=0</formula>
    </cfRule>
  </conditionalFormatting>
  <conditionalFormatting sqref="N5:N6">
    <cfRule type="expression" dxfId="65" priority="75">
      <formula>MOD(ROW(),2)=0</formula>
    </cfRule>
    <cfRule type="expression" dxfId="64" priority="76">
      <formula>MOD(COLUMN(),2)=0</formula>
    </cfRule>
  </conditionalFormatting>
  <conditionalFormatting sqref="D3:D40">
    <cfRule type="expression" dxfId="63" priority="73">
      <formula>MOD(ROW(),2)=0</formula>
    </cfRule>
    <cfRule type="expression" dxfId="62" priority="74">
      <formula>MOD(COLUMN(),2)=0</formula>
    </cfRule>
  </conditionalFormatting>
  <conditionalFormatting sqref="D3:D40">
    <cfRule type="expression" dxfId="61" priority="71">
      <formula>MOD(ROW(),2)=0</formula>
    </cfRule>
    <cfRule type="expression" dxfId="60" priority="72">
      <formula>MOD(COLUMN(),2)=0</formula>
    </cfRule>
  </conditionalFormatting>
  <conditionalFormatting sqref="D3:D40">
    <cfRule type="expression" dxfId="59" priority="69">
      <formula>MOD(ROW(),2)=0</formula>
    </cfRule>
    <cfRule type="expression" dxfId="58" priority="70">
      <formula>MOD(COLUMN(),2)=0</formula>
    </cfRule>
  </conditionalFormatting>
  <conditionalFormatting sqref="D3:D40">
    <cfRule type="expression" dxfId="57" priority="67">
      <formula>MOD(ROW(),2)=0</formula>
    </cfRule>
    <cfRule type="expression" dxfId="56" priority="68">
      <formula>MOD(COLUMN(),2)=0</formula>
    </cfRule>
  </conditionalFormatting>
  <conditionalFormatting sqref="D3:D40">
    <cfRule type="expression" dxfId="55" priority="65">
      <formula>MOD(ROW(),2)=0</formula>
    </cfRule>
    <cfRule type="expression" dxfId="54" priority="66">
      <formula>MOD(COLUMN(),2)=0</formula>
    </cfRule>
  </conditionalFormatting>
  <conditionalFormatting sqref="AI42:AI44 A42:M44">
    <cfRule type="expression" dxfId="53" priority="63">
      <formula>MOD(ROW(),2)=0</formula>
    </cfRule>
    <cfRule type="expression" dxfId="52" priority="64">
      <formula>MOD(COLUMN(),2)=0</formula>
    </cfRule>
  </conditionalFormatting>
  <conditionalFormatting sqref="M42:M44">
    <cfRule type="expression" dxfId="51" priority="61">
      <formula>MOD(ROW(),2)=0</formula>
    </cfRule>
    <cfRule type="expression" dxfId="50" priority="62">
      <formula>MOD(COLUMN(),2)=0</formula>
    </cfRule>
  </conditionalFormatting>
  <conditionalFormatting sqref="M42:M44">
    <cfRule type="expression" dxfId="49" priority="59">
      <formula>MOD(ROW(),2)=0</formula>
    </cfRule>
    <cfRule type="expression" dxfId="48" priority="60">
      <formula>MOD(COLUMN(),2)=0</formula>
    </cfRule>
  </conditionalFormatting>
  <conditionalFormatting sqref="N43:AH44 P42:Q42 Z42:AH42 T42:X42">
    <cfRule type="expression" dxfId="47" priority="57">
      <formula>MOD(ROW(),2)=0</formula>
    </cfRule>
    <cfRule type="expression" dxfId="46" priority="58">
      <formula>MOD(COLUMN(),2)=0</formula>
    </cfRule>
  </conditionalFormatting>
  <conditionalFormatting sqref="N43:AH44 P42:Q42 Z42:AH42 T42:X42">
    <cfRule type="expression" dxfId="45" priority="55">
      <formula>MOD(ROW(),2)=0</formula>
    </cfRule>
    <cfRule type="expression" dxfId="44" priority="56">
      <formula>MOD(COLUMN(),2)=0</formula>
    </cfRule>
  </conditionalFormatting>
  <conditionalFormatting sqref="AF42:AF44">
    <cfRule type="expression" dxfId="43" priority="53">
      <formula>MOD(ROW(),2)=0</formula>
    </cfRule>
    <cfRule type="expression" dxfId="42" priority="54">
      <formula>MOD(COLUMN(),2)=0</formula>
    </cfRule>
  </conditionalFormatting>
  <conditionalFormatting sqref="N43:AH44 P42:Q42 Z42:AH42 T42:X42">
    <cfRule type="expression" dxfId="41" priority="51">
      <formula>MOD(ROW(),2)=0</formula>
    </cfRule>
    <cfRule type="expression" dxfId="40" priority="52">
      <formula>MOD(COLUMN(),2)=0</formula>
    </cfRule>
  </conditionalFormatting>
  <conditionalFormatting sqref="R43:R44">
    <cfRule type="expression" dxfId="39" priority="49">
      <formula>MOD(ROW(),2)=0</formula>
    </cfRule>
    <cfRule type="expression" dxfId="38" priority="50">
      <formula>MOD(COLUMN(),2)=0</formula>
    </cfRule>
  </conditionalFormatting>
  <conditionalFormatting sqref="R43:R44">
    <cfRule type="expression" dxfId="37" priority="47">
      <formula>MOD(ROW(),2)=0</formula>
    </cfRule>
    <cfRule type="expression" dxfId="36" priority="48">
      <formula>MOD(COLUMN(),2)=0</formula>
    </cfRule>
  </conditionalFormatting>
  <conditionalFormatting sqref="Y42">
    <cfRule type="expression" dxfId="35" priority="45">
      <formula>MOD(ROW(),2)=0</formula>
    </cfRule>
    <cfRule type="expression" dxfId="34" priority="46">
      <formula>MOD(COLUMN(),2)=0</formula>
    </cfRule>
  </conditionalFormatting>
  <conditionalFormatting sqref="N42">
    <cfRule type="expression" dxfId="33" priority="43">
      <formula>MOD(ROW(),2)=0</formula>
    </cfRule>
    <cfRule type="expression" dxfId="32" priority="44">
      <formula>MOD(COLUMN(),2)=0</formula>
    </cfRule>
  </conditionalFormatting>
  <conditionalFormatting sqref="N42">
    <cfRule type="expression" dxfId="31" priority="41">
      <formula>MOD(ROW(),2)=0</formula>
    </cfRule>
    <cfRule type="expression" dxfId="30" priority="42">
      <formula>MOD(COLUMN(),2)=0</formula>
    </cfRule>
  </conditionalFormatting>
  <conditionalFormatting sqref="N42">
    <cfRule type="expression" dxfId="29" priority="39">
      <formula>MOD(ROW(),2)=0</formula>
    </cfRule>
    <cfRule type="expression" dxfId="28" priority="40">
      <formula>MOD(COLUMN(),2)=0</formula>
    </cfRule>
  </conditionalFormatting>
  <conditionalFormatting sqref="O42">
    <cfRule type="expression" dxfId="27" priority="37">
      <formula>MOD(ROW(),2)=0</formula>
    </cfRule>
    <cfRule type="expression" dxfId="26" priority="38">
      <formula>MOD(COLUMN(),2)=0</formula>
    </cfRule>
  </conditionalFormatting>
  <conditionalFormatting sqref="O42">
    <cfRule type="expression" dxfId="25" priority="35">
      <formula>MOD(ROW(),2)=0</formula>
    </cfRule>
    <cfRule type="expression" dxfId="24" priority="36">
      <formula>MOD(COLUMN(),2)=0</formula>
    </cfRule>
  </conditionalFormatting>
  <conditionalFormatting sqref="O42">
    <cfRule type="expression" dxfId="23" priority="33">
      <formula>MOD(ROW(),2)=0</formula>
    </cfRule>
    <cfRule type="expression" dxfId="22" priority="34">
      <formula>MOD(COLUMN(),2)=0</formula>
    </cfRule>
  </conditionalFormatting>
  <conditionalFormatting sqref="R42">
    <cfRule type="expression" dxfId="21" priority="31">
      <formula>MOD(ROW(),2)=0</formula>
    </cfRule>
    <cfRule type="expression" dxfId="20" priority="32">
      <formula>MOD(COLUMN(),2)=0</formula>
    </cfRule>
  </conditionalFormatting>
  <conditionalFormatting sqref="R42">
    <cfRule type="expression" dxfId="19" priority="29">
      <formula>MOD(ROW(),2)=0</formula>
    </cfRule>
    <cfRule type="expression" dxfId="18" priority="30">
      <formula>MOD(COLUMN(),2)=0</formula>
    </cfRule>
  </conditionalFormatting>
  <conditionalFormatting sqref="R42">
    <cfRule type="expression" dxfId="17" priority="27">
      <formula>MOD(ROW(),2)=0</formula>
    </cfRule>
    <cfRule type="expression" dxfId="16" priority="28">
      <formula>MOD(COLUMN(),2)=0</formula>
    </cfRule>
  </conditionalFormatting>
  <conditionalFormatting sqref="S42">
    <cfRule type="expression" dxfId="15" priority="25">
      <formula>MOD(ROW(),2)=0</formula>
    </cfRule>
    <cfRule type="expression" dxfId="14" priority="26">
      <formula>MOD(COLUMN(),2)=0</formula>
    </cfRule>
  </conditionalFormatting>
  <conditionalFormatting sqref="S42">
    <cfRule type="expression" dxfId="13" priority="23">
      <formula>MOD(ROW(),2)=0</formula>
    </cfRule>
    <cfRule type="expression" dxfId="12" priority="24">
      <formula>MOD(COLUMN(),2)=0</formula>
    </cfRule>
  </conditionalFormatting>
  <conditionalFormatting sqref="S42">
    <cfRule type="expression" dxfId="11" priority="21">
      <formula>MOD(ROW(),2)=0</formula>
    </cfRule>
    <cfRule type="expression" dxfId="10" priority="22">
      <formula>MOD(COLUMN(),2)=0</formula>
    </cfRule>
  </conditionalFormatting>
  <conditionalFormatting sqref="AF41">
    <cfRule type="expression" dxfId="9" priority="11">
      <formula>MOD(ROW(),2)=0</formula>
    </cfRule>
    <cfRule type="expression" dxfId="8" priority="12">
      <formula>MOD(COLUMN(),2)=0</formula>
    </cfRule>
  </conditionalFormatting>
  <conditionalFormatting sqref="AH41">
    <cfRule type="expression" dxfId="7" priority="9">
      <formula>MOD(ROW(),2)=0</formula>
    </cfRule>
    <cfRule type="expression" dxfId="6" priority="10">
      <formula>MOD(COLUMN(),2)=0</formula>
    </cfRule>
  </conditionalFormatting>
  <conditionalFormatting sqref="AH41">
    <cfRule type="expression" dxfId="5" priority="7">
      <formula>MOD(ROW(),2)=0</formula>
    </cfRule>
    <cfRule type="expression" dxfId="4" priority="8">
      <formula>MOD(COLUMN(),2)=0</formula>
    </cfRule>
  </conditionalFormatting>
  <conditionalFormatting sqref="AH41">
    <cfRule type="expression" dxfId="3" priority="5">
      <formula>MOD(ROW(),2)=0</formula>
    </cfRule>
    <cfRule type="expression" dxfId="2" priority="6">
      <formula>MOD(COLUMN(),2)=0</formula>
    </cfRule>
  </conditionalFormatting>
  <conditionalFormatting sqref="AH41">
    <cfRule type="expression" dxfId="1" priority="3">
      <formula>MOD(ROW(),2)=0</formula>
    </cfRule>
    <cfRule type="expression" dxfId="0" priority="4">
      <formula>MOD(COLUMN(),2)=0</formula>
    </cfRule>
  </conditionalFormatting>
  <pageMargins left="0.28000000000000003" right="7.0000000000000007E-2" top="0.41" bottom="0.39" header="0.2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1402_07_CP</vt:lpstr>
      <vt:lpstr>'1402_07_CP'!Print_Area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AminPC</dc:creator>
  <cp:lastModifiedBy>AminPC</cp:lastModifiedBy>
  <dcterms:created xsi:type="dcterms:W3CDTF">2024-01-14T09:10:50Z</dcterms:created>
  <dcterms:modified xsi:type="dcterms:W3CDTF">2024-01-14T09:38:02Z</dcterms:modified>
</cp:coreProperties>
</file>