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nPC\Desktop\"/>
    </mc:Choice>
  </mc:AlternateContent>
  <workbookProtection workbookAlgorithmName="SHA-512" workbookHashValue="cuLv+f/mCDQZet+IOg8MBm3rvcef7DDyN9H3KKi85Xgzj+ESUqD4cDn7sZlihh6I3VzwbxCRmFFo8w7c92Aflg==" workbookSaltValue="id5WXGWFdmwR89Kf/ypNeQ==" workbookSpinCount="100000" lockStructure="1"/>
  <bookViews>
    <workbookView xWindow="0" yWindow="0" windowWidth="20490" windowHeight="9915"/>
  </bookViews>
  <sheets>
    <sheet name="1402_07_ST" sheetId="1" r:id="rId1"/>
  </sheets>
  <definedNames>
    <definedName name="_xlnm.Print_Area" localSheetId="0">'1402_07_ST'!$A$1:$AD$189</definedName>
    <definedName name="_xlnm.Print_Titles" localSheetId="0">'1402_07_ST'!$1:$2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7" i="1" l="1"/>
  <c r="AP18" i="1" s="1"/>
  <c r="AP25" i="1"/>
  <c r="AP22" i="1"/>
  <c r="AP24" i="1" s="1"/>
  <c r="AP12" i="1"/>
  <c r="AP11" i="1"/>
  <c r="AP13" i="1"/>
  <c r="AP26" i="1"/>
  <c r="AP8" i="1"/>
  <c r="AP10" i="1" s="1"/>
  <c r="AP4" i="1"/>
  <c r="AP7" i="1" l="1"/>
  <c r="AP9" i="1" s="1"/>
  <c r="AP14" i="1" s="1"/>
  <c r="AP5" i="1" s="1"/>
  <c r="AP21" i="1"/>
  <c r="AP23" i="1" s="1"/>
  <c r="AP27" i="1"/>
  <c r="AP28" i="1" l="1"/>
  <c r="AP19" i="1" s="1"/>
</calcChain>
</file>

<file path=xl/sharedStrings.xml><?xml version="1.0" encoding="utf-8"?>
<sst xmlns="http://schemas.openxmlformats.org/spreadsheetml/2006/main" count="2117" uniqueCount="298">
  <si>
    <t>امتحان میانترم تشریحی آمار 6 آذر</t>
  </si>
  <si>
    <t>رديف</t>
  </si>
  <si>
    <t>شماره دانشجو</t>
  </si>
  <si>
    <t>نام خانوادگی</t>
  </si>
  <si>
    <t>تکلیف تا 13 مهر</t>
  </si>
  <si>
    <t>02-07-03</t>
  </si>
  <si>
    <t>02-07-10</t>
  </si>
  <si>
    <t>02-07-17</t>
  </si>
  <si>
    <t>02-07-24</t>
  </si>
  <si>
    <t>02-08-01</t>
  </si>
  <si>
    <t>02-08-08</t>
  </si>
  <si>
    <t>02-08-15</t>
  </si>
  <si>
    <t>02-08-22</t>
  </si>
  <si>
    <t>02-08-29</t>
  </si>
  <si>
    <t>02-09-06</t>
  </si>
  <si>
    <t>Proj_G</t>
  </si>
  <si>
    <t>class_G</t>
  </si>
  <si>
    <t>tak_G</t>
  </si>
  <si>
    <t>T_020819_D</t>
  </si>
  <si>
    <t>T_020819_G</t>
  </si>
  <si>
    <t>T02_08_11</t>
  </si>
  <si>
    <t>Doc proj</t>
  </si>
  <si>
    <t>Excel Tak</t>
  </si>
  <si>
    <t>تکلیف pdf</t>
  </si>
  <si>
    <t>تکلیف xls</t>
  </si>
  <si>
    <t>Tak_22_</t>
  </si>
  <si>
    <t>Tak_hozor_22_tot</t>
  </si>
  <si>
    <t>پروژهD</t>
  </si>
  <si>
    <t>حضور فعال</t>
  </si>
  <si>
    <t>تکالیف</t>
  </si>
  <si>
    <t>پروژه</t>
  </si>
  <si>
    <t>میانترم</t>
  </si>
  <si>
    <t>پایانترم</t>
  </si>
  <si>
    <t>fin</t>
  </si>
  <si>
    <t>Final</t>
  </si>
  <si>
    <t>MianTerm (st_stg)</t>
  </si>
  <si>
    <t>جزئیات نمره  آمار
نمره کارگاه کمی پایین تر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</si>
  <si>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</si>
  <si>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>احدي فر سينا</t>
  </si>
  <si>
    <t>02_0800930_135</t>
  </si>
  <si>
    <t>-</t>
  </si>
  <si>
    <t/>
  </si>
  <si>
    <t>22=</t>
  </si>
  <si>
    <t>29+</t>
  </si>
  <si>
    <t>C</t>
  </si>
  <si>
    <t>لطفا شماره دانشجويي در کادر روبرو وارد کنيد</t>
  </si>
  <si>
    <t>جمله N/A#  يعني شماره دانشجويي
 غلط وارد کرده ايد</t>
  </si>
  <si>
    <t>--</t>
  </si>
  <si>
    <t>قهرماني محمد</t>
  </si>
  <si>
    <t>Sign</t>
  </si>
  <si>
    <t>17=</t>
  </si>
  <si>
    <t>24-</t>
  </si>
  <si>
    <t>8+</t>
  </si>
  <si>
    <t>15+</t>
  </si>
  <si>
    <t>22+</t>
  </si>
  <si>
    <t>E</t>
  </si>
  <si>
    <t>A+</t>
  </si>
  <si>
    <t>نام و نام خانوادگي</t>
  </si>
  <si>
    <t>کارگر حسين</t>
  </si>
  <si>
    <t>10-</t>
  </si>
  <si>
    <t>24=</t>
  </si>
  <si>
    <t>1=</t>
  </si>
  <si>
    <t>22=+</t>
  </si>
  <si>
    <t>A</t>
  </si>
  <si>
    <r>
      <t xml:space="preserve">نمره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بعد از امتحان میانترم حاصل جمع تمام اثرها = جمعا از 8 نمره</t>
    </r>
  </si>
  <si>
    <t>نمره نهايي هنگام درج در سامانه دانشگاه حداکثر نيم نمره بسمت بالا گرد ميشود</t>
  </si>
  <si>
    <t>احمدي ايدا</t>
  </si>
  <si>
    <t>3+</t>
  </si>
  <si>
    <t>10+</t>
  </si>
  <si>
    <t>17+</t>
  </si>
  <si>
    <t>22++</t>
  </si>
  <si>
    <t>احمدي زهرا</t>
  </si>
  <si>
    <t>100؟</t>
  </si>
  <si>
    <t>T</t>
  </si>
  <si>
    <t>E?+T</t>
  </si>
  <si>
    <t xml:space="preserve">نمره امتحان کتبي ميانترم از 20 نمره </t>
  </si>
  <si>
    <t>نمره نهايي  =  تکليف يک نمره  +  فعاليت سرکلاس يک + اثر ميانترم 5 +پروژه SPSS يک نمره +اثر پايانترم 12= جمعا 20</t>
  </si>
  <si>
    <t>اردشيري ملينا</t>
  </si>
  <si>
    <t xml:space="preserve">نمره امتحان کتبي پايانترم از  20  نمره </t>
  </si>
  <si>
    <t>اکبري باصري ارزو</t>
  </si>
  <si>
    <t>D</t>
  </si>
  <si>
    <t>اثر میانترم از 5 نمره = میانترم ضرب در 5 تقسیم به 20</t>
  </si>
  <si>
    <t>امير پور زهرا</t>
  </si>
  <si>
    <t>17+-</t>
  </si>
  <si>
    <t>B</t>
  </si>
  <si>
    <t>اثر پایانترم=  پایانترم ضرب 12 تقسیم 20</t>
  </si>
  <si>
    <t>کلمه VALUE#  یعنی در يک امتحان شرکت نکرديد</t>
  </si>
  <si>
    <t>بافکربستان اباد نازنين</t>
  </si>
  <si>
    <t>اثر حضور فعال سرکلاس از يک نمره</t>
  </si>
  <si>
    <t>برومندي شقايق</t>
  </si>
  <si>
    <t>+</t>
  </si>
  <si>
    <t>اثر حل تکاليف  از  یک نمره</t>
  </si>
  <si>
    <t>بني عبدالشيخ فهيمه</t>
  </si>
  <si>
    <t>10++</t>
  </si>
  <si>
    <t>اثر پروژه اس پی اس اس از  1 نمره</t>
  </si>
  <si>
    <t>بهمن پوري گله زن نگين</t>
  </si>
  <si>
    <t>جمع اثرها درس آمار</t>
  </si>
  <si>
    <t>پرما رعنا</t>
  </si>
  <si>
    <t>پولاديان دمرچماقلو مليکا</t>
  </si>
  <si>
    <t xml:space="preserve">جزئیات نمره  کارگاه آمار </t>
  </si>
  <si>
    <t>تقي زادگان بهداد</t>
  </si>
  <si>
    <t>جمشيدي فاطمه</t>
  </si>
  <si>
    <t>1-</t>
  </si>
  <si>
    <t>حاتميان فاطمه</t>
  </si>
  <si>
    <r>
      <t xml:space="preserve">نمره  کارگاه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بعد از امتحان میانترم حاصل جمع تمام اثرها = جمعا از 16 نمره</t>
    </r>
  </si>
  <si>
    <t>حميدي مريم</t>
  </si>
  <si>
    <t>دهقاني احمد رضا</t>
  </si>
  <si>
    <t>نمره نهايي  =  تکليف 2 نمره  +  فعاليت سرکلاس 2 + اثر ميانترم 2 +پروژه SPSS ده نمره +اثر پايانترم 4= جمعا 20</t>
  </si>
  <si>
    <t>رحيمي فاطمه</t>
  </si>
  <si>
    <t>3-</t>
  </si>
  <si>
    <t>tak_ok_++</t>
  </si>
  <si>
    <t>6+++</t>
  </si>
  <si>
    <t>؟؟</t>
  </si>
  <si>
    <t>رستمي ايدا</t>
  </si>
  <si>
    <t>اثر میانترم از  2 نمره = میانترم ضرب در 5 تقسیم به 20</t>
  </si>
  <si>
    <t>رضوان صفت ايدا</t>
  </si>
  <si>
    <t>اثر پایانترم=  پایانترم ضرب 4 تقسیم 20</t>
  </si>
  <si>
    <t>رمضان‌پور هلیا</t>
  </si>
  <si>
    <t>اثر حضور فعال سرکلاس از دو نمره</t>
  </si>
  <si>
    <t>زارع مويدي مريم</t>
  </si>
  <si>
    <t>اثر حل تکاليف  از  دو نمره</t>
  </si>
  <si>
    <t>شفيعي نازنين</t>
  </si>
  <si>
    <t>اثر پروژه اس پی اس اس از  10 نمره</t>
  </si>
  <si>
    <t>شهابيان حديث</t>
  </si>
  <si>
    <t>عساکره ايدا</t>
  </si>
  <si>
    <t>عموري سنا</t>
  </si>
  <si>
    <t>=0</t>
  </si>
  <si>
    <t>کاظمي احمدابادي مريم</t>
  </si>
  <si>
    <t>کامياب فاطمه</t>
  </si>
  <si>
    <t>کريمي زهرا</t>
  </si>
  <si>
    <t>کشاورز جدي اسما</t>
  </si>
  <si>
    <t>ميرجاني هانيه</t>
  </si>
  <si>
    <t>نادري راحله</t>
  </si>
  <si>
    <t>نجمي فاطمه</t>
  </si>
  <si>
    <t>هوشيار سپيده</t>
  </si>
  <si>
    <t>ES</t>
  </si>
  <si>
    <t>هوشيار مصرمي ناهيد</t>
  </si>
  <si>
    <t>90</t>
  </si>
  <si>
    <t>يوسفي کوثر</t>
  </si>
  <si>
    <t>موسوي سيد اميرحسين</t>
  </si>
  <si>
    <t>ابراهيمي زهرا</t>
  </si>
  <si>
    <t>02_09451115_135</t>
  </si>
  <si>
    <t>اسماعيل زاده سارا</t>
  </si>
  <si>
    <t>افراسيابي فرشته</t>
  </si>
  <si>
    <t>افراسيابي هانيه</t>
  </si>
  <si>
    <t>17-</t>
  </si>
  <si>
    <t>ET</t>
  </si>
  <si>
    <t>اقدمي کيميا</t>
  </si>
  <si>
    <t>E+</t>
  </si>
  <si>
    <t>اکبري ساميار</t>
  </si>
  <si>
    <t>اميري ساناز</t>
  </si>
  <si>
    <t>باقري مهشيد</t>
  </si>
  <si>
    <t>بهمن پور نجمه</t>
  </si>
  <si>
    <t>22+++</t>
  </si>
  <si>
    <t>بهمن پوري گله زن الناز</t>
  </si>
  <si>
    <t>پاک پرور حديث</t>
  </si>
  <si>
    <t>پورهمتي فراشبندي ريحانه</t>
  </si>
  <si>
    <t>خالقي نرجس</t>
  </si>
  <si>
    <t>خسرواني مريم</t>
  </si>
  <si>
    <t>دست رنج فاطمه</t>
  </si>
  <si>
    <t>ده بزرگي صبا</t>
  </si>
  <si>
    <t>رئيسي فرهام</t>
  </si>
  <si>
    <t>زارع فاطمه</t>
  </si>
  <si>
    <t>E?</t>
  </si>
  <si>
    <t>زارعي حديث</t>
  </si>
  <si>
    <t>زحمتکشان عاطفه</t>
  </si>
  <si>
    <t>زرين ملک اسما</t>
  </si>
  <si>
    <t>ستوده فاطمه</t>
  </si>
  <si>
    <t>شعباني نصيري رشتي زهرا</t>
  </si>
  <si>
    <t>شفيعي رونيزي حديث</t>
  </si>
  <si>
    <t>شمس سيده فاطمه</t>
  </si>
  <si>
    <t>علي زاده مريم</t>
  </si>
  <si>
    <t>عمادي رضوان</t>
  </si>
  <si>
    <t>فرخي راهله</t>
  </si>
  <si>
    <t>فرهادي پور مليکا</t>
  </si>
  <si>
    <t>فولادي الهه</t>
  </si>
  <si>
    <t>قاسمي شبانکاره نگار</t>
  </si>
  <si>
    <t>قبادپور عاطفه</t>
  </si>
  <si>
    <t>کاظمي پري چهر</t>
  </si>
  <si>
    <t>کشاورزمويدي فاطمه</t>
  </si>
  <si>
    <t>گل بخش زاده مريم</t>
  </si>
  <si>
    <t>گودرزي حديث</t>
  </si>
  <si>
    <t>لطفي لعيا</t>
  </si>
  <si>
    <t>مختاري زينب</t>
  </si>
  <si>
    <t>مرزبان غزاله</t>
  </si>
  <si>
    <t>احمدی زهرا</t>
  </si>
  <si>
    <t>بهمن پور نگین</t>
  </si>
  <si>
    <t>زارع  مویدی</t>
  </si>
  <si>
    <t>ارشادي زهرا</t>
  </si>
  <si>
    <t>بهادرزائي زهرا</t>
  </si>
  <si>
    <t>02_11301300_135</t>
  </si>
  <si>
    <t xml:space="preserve">30 امتحان </t>
  </si>
  <si>
    <t>15-</t>
  </si>
  <si>
    <t>شاهمرادي همسريثي حديث</t>
  </si>
  <si>
    <t>02_13151445_135</t>
  </si>
  <si>
    <t>E+-</t>
  </si>
  <si>
    <t>ابراهيمي شيوا</t>
  </si>
  <si>
    <t>14=</t>
  </si>
  <si>
    <t>احمدپور فاطمه</t>
  </si>
  <si>
    <t>اژدري سارا</t>
  </si>
  <si>
    <t>ايازي بردجي فاطمه</t>
  </si>
  <si>
    <t>بختياري مهشيد</t>
  </si>
  <si>
    <t>بنائي زهرا</t>
  </si>
  <si>
    <t>بهبودي زهرا</t>
  </si>
  <si>
    <t>بهزادي نژاد سارا</t>
  </si>
  <si>
    <t>TE</t>
  </si>
  <si>
    <t>بهمني عسل</t>
  </si>
  <si>
    <t>پاسالاري ساناز</t>
  </si>
  <si>
    <t>تديني زهرا</t>
  </si>
  <si>
    <t>جعفريان فاطمه</t>
  </si>
  <si>
    <t>FE</t>
  </si>
  <si>
    <t>خوبياري فائزه</t>
  </si>
  <si>
    <t>85</t>
  </si>
  <si>
    <t>دسترنج مريم</t>
  </si>
  <si>
    <t>دهقان ساناز</t>
  </si>
  <si>
    <t>رستم دودجي ايدا</t>
  </si>
  <si>
    <t>رمضان پور حديث</t>
  </si>
  <si>
    <t>رزمي فرشته</t>
  </si>
  <si>
    <t>زارع ده نو مبينا</t>
  </si>
  <si>
    <t>زراعت پيشه محمدمهدي</t>
  </si>
  <si>
    <t>سرحدي ريحانه</t>
  </si>
  <si>
    <t>شاهدائي زاده الهام</t>
  </si>
  <si>
    <t>شباني ياسمين</t>
  </si>
  <si>
    <t>صالحي ايناز</t>
  </si>
  <si>
    <t>عباس نيا نگين</t>
  </si>
  <si>
    <t>غياثي فرد عطيه</t>
  </si>
  <si>
    <t>فرهادي سارا</t>
  </si>
  <si>
    <t>فلاحتي هستي</t>
  </si>
  <si>
    <t>کراني زهرا</t>
  </si>
  <si>
    <t>کسمايي مقدم مهوش</t>
  </si>
  <si>
    <t>گرامي خوب نجمه</t>
  </si>
  <si>
    <t>ماهوري گلنوش</t>
  </si>
  <si>
    <t>محمدي پگاه</t>
  </si>
  <si>
    <t>منفرد حنانه</t>
  </si>
  <si>
    <t>نجفي نرجس</t>
  </si>
  <si>
    <t>نظري مهرنوش</t>
  </si>
  <si>
    <t>نظري يلدا</t>
  </si>
  <si>
    <t>نيکنام شروين دخت</t>
  </si>
  <si>
    <t>هادي پور فاطمه</t>
  </si>
  <si>
    <t>هوشمند فرناز</t>
  </si>
  <si>
    <t>يزدان جو عطيه</t>
  </si>
  <si>
    <t>زارع مريم</t>
  </si>
  <si>
    <t>D?</t>
  </si>
  <si>
    <t>زارع مویدی مریم</t>
  </si>
  <si>
    <t>محمدی سارا</t>
  </si>
  <si>
    <t>مختاری زینب</t>
  </si>
  <si>
    <t>حمیدی مریم</t>
  </si>
  <si>
    <t>کاظمی پریچهر</t>
  </si>
  <si>
    <t>صيدي عقيل ابادي مهدي</t>
  </si>
  <si>
    <t>زارعي کردشولي زهرا</t>
  </si>
  <si>
    <t>لطيف پور فاطمه</t>
  </si>
  <si>
    <t>زارعی پریسا</t>
  </si>
  <si>
    <t>22-+</t>
  </si>
  <si>
    <t>فرصتي محمد مهدي</t>
  </si>
  <si>
    <t>22==</t>
  </si>
  <si>
    <t>؟100</t>
  </si>
  <si>
    <t>احياکننده دنيا</t>
  </si>
  <si>
    <t>ازاد نيا اتنا</t>
  </si>
  <si>
    <t>ازادي ايدا</t>
  </si>
  <si>
    <t>اسمعيلي ابهري دنيا</t>
  </si>
  <si>
    <t>افشاريان محمداسماعيل</t>
  </si>
  <si>
    <t>امامي مليکا</t>
  </si>
  <si>
    <t>اميري ناصراباد محدثه</t>
  </si>
  <si>
    <t>B+</t>
  </si>
  <si>
    <t>بهاري نازيلا</t>
  </si>
  <si>
    <t>تابع بردبار بهار</t>
  </si>
  <si>
    <t>جمال الديني زهرا</t>
  </si>
  <si>
    <t>حمزه ئيان گلنوش</t>
  </si>
  <si>
    <t>خاکسار مريم</t>
  </si>
  <si>
    <t>خرم زينب</t>
  </si>
  <si>
    <t>درنگ غزل</t>
  </si>
  <si>
    <t>دهقاني زهرا</t>
  </si>
  <si>
    <t>رستگارپناه الميرا</t>
  </si>
  <si>
    <t>رستمي نرگس</t>
  </si>
  <si>
    <t>رضائي سيده فاطمه</t>
  </si>
  <si>
    <t>رنجبر اسلاملو مريم</t>
  </si>
  <si>
    <t>زارع زهرا</t>
  </si>
  <si>
    <t>سينادشتکي نگين</t>
  </si>
  <si>
    <t>شعباني ساينا</t>
  </si>
  <si>
    <t>شمس زهرا</t>
  </si>
  <si>
    <t>عبادي مليکا</t>
  </si>
  <si>
    <t>عرب فهيمه</t>
  </si>
  <si>
    <t>قاسم زاده کراده مريم</t>
  </si>
  <si>
    <t>قاسمي شقايق</t>
  </si>
  <si>
    <t>قيطاسي محمد جواد</t>
  </si>
  <si>
    <t>کرمي حميده</t>
  </si>
  <si>
    <t>کريمي خرمي صبا</t>
  </si>
  <si>
    <t>کشاورزي مريم</t>
  </si>
  <si>
    <t>مالکي فاطمه</t>
  </si>
  <si>
    <t>24+</t>
  </si>
  <si>
    <t>نيکزاد مهسا</t>
  </si>
  <si>
    <t>وحيدي پيمان</t>
  </si>
  <si>
    <t>فلامرزی پریسا</t>
  </si>
  <si>
    <t>کرمی کشگولی فاطمه</t>
  </si>
  <si>
    <t>زارع حديث</t>
  </si>
  <si>
    <t>کمالی فاطمه</t>
  </si>
  <si>
    <t>Mid=ST</t>
  </si>
  <si>
    <r>
      <t>ليست  دانشجویان دانشگاه __ زند __ درس ___</t>
    </r>
    <r>
      <rPr>
        <b/>
        <sz val="1"/>
        <color indexed="8"/>
        <rFont val="B Davat"/>
      </rPr>
      <t>آمار</t>
    </r>
    <r>
      <rPr>
        <b/>
        <sz val="1"/>
        <color indexed="8"/>
        <rFont val="B Davat"/>
        <charset val="178"/>
      </rPr>
      <t xml:space="preserve"> __</t>
    </r>
    <r>
      <rPr>
        <b/>
        <sz val="1"/>
        <color indexed="8"/>
        <rFont val="B Titr"/>
        <charset val="178"/>
      </rPr>
      <t xml:space="preserve">    روز _دوشنبه_08:00تا 15:00 </t>
    </r>
    <r>
      <rPr>
        <b/>
        <sz val="1"/>
        <color indexed="8"/>
        <rFont val="B Davat"/>
        <charset val="178"/>
      </rPr>
      <t>مقطع کارشناسي پاییز1402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</si>
</sst>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sz val="9"/>
      <color rgb="FF000000"/>
      <name val="Times New Roman"/>
      <family val="1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b/>
      <sz val="1"/>
      <color indexed="8"/>
      <name val="B Davat"/>
      <charset val="178"/>
    </font>
    <font>
      <b/>
      <sz val="1"/>
      <color indexed="8"/>
      <name val="B Davat"/>
    </font>
    <font>
      <b/>
      <sz val="1"/>
      <color indexed="8"/>
      <name val="B Titr"/>
      <charset val="178"/>
    </font>
    <font>
      <sz val="1"/>
      <color indexed="8"/>
      <name val="B Davat"/>
      <charset val="178"/>
    </font>
    <font>
      <sz val="1"/>
      <color theme="1"/>
      <name val="Calibri"/>
      <family val="2"/>
      <charset val="178"/>
      <scheme val="minor"/>
    </font>
    <font>
      <sz val="1"/>
      <color indexed="8"/>
      <name val="B Homa"/>
      <charset val="178"/>
    </font>
    <font>
      <sz val="1"/>
      <color rgb="FF000000"/>
      <name val="Times New Roman"/>
      <family val="1"/>
    </font>
    <font>
      <sz val="1"/>
      <color rgb="FF000000"/>
      <name val="B Titr"/>
      <charset val="178"/>
    </font>
    <font>
      <b/>
      <sz val="1"/>
      <color rgb="FF000000"/>
      <name val="B Mitra"/>
      <charset val="178"/>
    </font>
    <font>
      <b/>
      <sz val="1"/>
      <color rgb="FF000000"/>
      <name val="Arial Black"/>
      <family val="2"/>
    </font>
    <font>
      <sz val="1"/>
      <color indexed="8"/>
      <name val="B Koodak"/>
      <charset val="178"/>
    </font>
    <font>
      <sz val="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426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8" fillId="0" borderId="0"/>
  </cellStyleXfs>
  <cellXfs count="107">
    <xf numFmtId="0" fontId="0" fillId="0" borderId="0" xfId="0"/>
    <xf numFmtId="0" fontId="3" fillId="0" borderId="0" xfId="0" applyFont="1" applyFill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4" fillId="0" borderId="7" xfId="1" applyFont="1" applyFill="1" applyBorder="1" applyAlignment="1" applyProtection="1">
      <alignment horizontal="center" vertical="center" wrapText="1"/>
      <protection hidden="1"/>
    </xf>
    <xf numFmtId="0" fontId="6" fillId="0" borderId="8" xfId="2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9" xfId="2" applyNumberFormat="1" applyFont="1" applyFill="1" applyBorder="1" applyAlignment="1" applyProtection="1">
      <alignment horizontal="center" vertical="center" wrapText="1" readingOrder="1"/>
      <protection hidden="1"/>
    </xf>
    <xf numFmtId="49" fontId="7" fillId="0" borderId="0" xfId="0" applyNumberFormat="1" applyFont="1" applyProtection="1">
      <protection hidden="1"/>
    </xf>
    <xf numFmtId="49" fontId="7" fillId="0" borderId="0" xfId="0" applyNumberFormat="1" applyFont="1" applyAlignment="1" applyProtection="1">
      <alignment horizontal="center" vertical="center"/>
      <protection hidden="1"/>
    </xf>
    <xf numFmtId="1" fontId="9" fillId="0" borderId="11" xfId="3" applyNumberFormat="1" applyFont="1" applyFill="1" applyBorder="1" applyAlignment="1" applyProtection="1">
      <alignment horizontal="center" vertical="center"/>
      <protection hidden="1"/>
    </xf>
    <xf numFmtId="0" fontId="10" fillId="0" borderId="14" xfId="1" applyFont="1" applyFill="1" applyBorder="1" applyAlignment="1" applyProtection="1">
      <alignment horizontal="center" vertical="center" wrapText="1"/>
      <protection hidden="1"/>
    </xf>
    <xf numFmtId="0" fontId="10" fillId="3" borderId="10" xfId="1" applyFont="1" applyFill="1" applyBorder="1" applyAlignment="1" applyProtection="1">
      <alignment horizontal="center" vertical="center" wrapText="1"/>
      <protection hidden="1"/>
    </xf>
    <xf numFmtId="0" fontId="10" fillId="3" borderId="15" xfId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12" fontId="11" fillId="0" borderId="14" xfId="3" applyNumberFormat="1" applyFont="1" applyFill="1" applyBorder="1" applyAlignment="1" applyProtection="1">
      <alignment horizontal="center" vertical="center"/>
      <protection hidden="1"/>
    </xf>
    <xf numFmtId="0" fontId="12" fillId="0" borderId="10" xfId="1" applyFont="1" applyFill="1" applyBorder="1" applyAlignment="1" applyProtection="1">
      <alignment horizontal="right" vertical="center" wrapText="1"/>
      <protection hidden="1"/>
    </xf>
    <xf numFmtId="0" fontId="10" fillId="3" borderId="10" xfId="1" applyFont="1" applyFill="1" applyBorder="1" applyAlignment="1" applyProtection="1">
      <alignment horizontal="center" vertical="center"/>
      <protection hidden="1"/>
    </xf>
    <xf numFmtId="0" fontId="13" fillId="0" borderId="14" xfId="1" applyFont="1" applyFill="1" applyBorder="1" applyAlignment="1" applyProtection="1">
      <alignment horizontal="center" vertical="center" wrapText="1"/>
      <protection hidden="1"/>
    </xf>
    <xf numFmtId="2" fontId="15" fillId="3" borderId="10" xfId="1" applyNumberFormat="1" applyFont="1" applyFill="1" applyBorder="1" applyAlignment="1" applyProtection="1">
      <alignment horizontal="center" vertical="center"/>
      <protection hidden="1"/>
    </xf>
    <xf numFmtId="0" fontId="10" fillId="3" borderId="15" xfId="1" applyFont="1" applyFill="1" applyBorder="1" applyAlignment="1" applyProtection="1">
      <alignment horizontal="center" vertical="center" wrapText="1"/>
      <protection hidden="1"/>
    </xf>
    <xf numFmtId="49" fontId="16" fillId="0" borderId="14" xfId="1" applyNumberFormat="1" applyFont="1" applyFill="1" applyBorder="1" applyAlignment="1" applyProtection="1">
      <alignment horizontal="center" vertical="center" wrapText="1"/>
      <protection hidden="1"/>
    </xf>
    <xf numFmtId="2" fontId="17" fillId="0" borderId="10" xfId="1" applyNumberFormat="1" applyFont="1" applyFill="1" applyBorder="1" applyAlignment="1" applyProtection="1">
      <alignment vertical="center" wrapText="1"/>
      <protection hidden="1"/>
    </xf>
    <xf numFmtId="0" fontId="18" fillId="3" borderId="10" xfId="1" applyFont="1" applyFill="1" applyBorder="1" applyAlignment="1" applyProtection="1">
      <alignment horizontal="center" vertical="center" wrapText="1"/>
      <protection hidden="1"/>
    </xf>
    <xf numFmtId="0" fontId="18" fillId="3" borderId="15" xfId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vertical="center" wrapText="1"/>
      <protection hidden="1"/>
    </xf>
    <xf numFmtId="49" fontId="16" fillId="3" borderId="14" xfId="1" applyNumberFormat="1" applyFont="1" applyFill="1" applyBorder="1" applyAlignment="1" applyProtection="1">
      <alignment horizontal="center" vertical="center" wrapText="1"/>
      <protection hidden="1"/>
    </xf>
    <xf numFmtId="2" fontId="17" fillId="3" borderId="10" xfId="1" applyNumberFormat="1" applyFont="1" applyFill="1" applyBorder="1" applyAlignment="1" applyProtection="1">
      <alignment vertical="center" wrapText="1"/>
      <protection hidden="1"/>
    </xf>
    <xf numFmtId="0" fontId="19" fillId="0" borderId="14" xfId="0" applyFont="1" applyFill="1" applyBorder="1" applyAlignment="1" applyProtection="1">
      <alignment horizontal="center" vertical="center" wrapText="1"/>
      <protection hidden="1"/>
    </xf>
    <xf numFmtId="164" fontId="20" fillId="0" borderId="10" xfId="1" applyNumberFormat="1" applyFont="1" applyFill="1" applyBorder="1" applyAlignment="1" applyProtection="1">
      <alignment vertical="center" wrapText="1"/>
      <protection hidden="1"/>
    </xf>
    <xf numFmtId="0" fontId="20" fillId="0" borderId="15" xfId="1" applyFont="1" applyFill="1" applyBorder="1" applyAlignment="1" applyProtection="1">
      <alignment vertical="center" wrapText="1"/>
      <protection hidden="1"/>
    </xf>
    <xf numFmtId="49" fontId="16" fillId="0" borderId="16" xfId="1" applyNumberFormat="1" applyFont="1" applyFill="1" applyBorder="1" applyAlignment="1" applyProtection="1">
      <alignment horizontal="center" vertical="center" wrapText="1"/>
      <protection hidden="1"/>
    </xf>
    <xf numFmtId="2" fontId="17" fillId="0" borderId="17" xfId="1" applyNumberFormat="1" applyFont="1" applyFill="1" applyBorder="1" applyAlignment="1" applyProtection="1">
      <alignment vertical="center" wrapText="1"/>
      <protection hidden="1"/>
    </xf>
    <xf numFmtId="164" fontId="20" fillId="0" borderId="17" xfId="1" applyNumberFormat="1" applyFont="1" applyFill="1" applyBorder="1" applyAlignment="1" applyProtection="1">
      <alignment vertical="center" wrapText="1"/>
      <protection hidden="1"/>
    </xf>
    <xf numFmtId="0" fontId="20" fillId="0" borderId="18" xfId="1" applyFont="1" applyFill="1" applyBorder="1" applyAlignment="1" applyProtection="1">
      <alignment vertical="center" wrapText="1"/>
      <protection hidden="1"/>
    </xf>
    <xf numFmtId="49" fontId="16" fillId="0" borderId="19" xfId="1" applyNumberFormat="1" applyFont="1" applyFill="1" applyBorder="1" applyAlignment="1" applyProtection="1">
      <alignment horizontal="center" vertical="center" wrapText="1"/>
      <protection hidden="1"/>
    </xf>
    <xf numFmtId="2" fontId="17" fillId="5" borderId="20" xfId="1" applyNumberFormat="1" applyFont="1" applyFill="1" applyBorder="1" applyAlignment="1" applyProtection="1">
      <alignment vertical="center" wrapText="1"/>
      <protection hidden="1"/>
    </xf>
    <xf numFmtId="164" fontId="20" fillId="0" borderId="20" xfId="1" applyNumberFormat="1" applyFont="1" applyFill="1" applyBorder="1" applyAlignment="1" applyProtection="1">
      <alignment vertical="center" wrapText="1"/>
      <protection hidden="1"/>
    </xf>
    <xf numFmtId="0" fontId="20" fillId="0" borderId="21" xfId="1" applyFont="1" applyFill="1" applyBorder="1" applyAlignment="1" applyProtection="1">
      <alignment vertical="center" wrapText="1"/>
      <protection hidden="1"/>
    </xf>
    <xf numFmtId="49" fontId="16" fillId="3" borderId="0" xfId="1" applyNumberFormat="1" applyFont="1" applyFill="1" applyBorder="1" applyAlignment="1" applyProtection="1">
      <alignment horizontal="center" vertical="center" wrapText="1"/>
      <protection hidden="1"/>
    </xf>
    <xf numFmtId="2" fontId="17" fillId="3" borderId="0" xfId="1" applyNumberFormat="1" applyFont="1" applyFill="1" applyBorder="1" applyAlignment="1" applyProtection="1">
      <alignment vertical="center" wrapText="1"/>
      <protection hidden="1"/>
    </xf>
    <xf numFmtId="164" fontId="20" fillId="3" borderId="0" xfId="1" applyNumberFormat="1" applyFont="1" applyFill="1" applyBorder="1" applyAlignment="1" applyProtection="1">
      <alignment vertical="center" wrapText="1"/>
      <protection hidden="1"/>
    </xf>
    <xf numFmtId="0" fontId="20" fillId="3" borderId="0" xfId="1" applyFont="1" applyFill="1" applyBorder="1" applyAlignment="1" applyProtection="1">
      <alignment vertical="center" wrapText="1"/>
      <protection hidden="1"/>
    </xf>
    <xf numFmtId="0" fontId="0" fillId="3" borderId="0" xfId="0" applyFill="1" applyBorder="1" applyAlignment="1" applyProtection="1">
      <alignment vertical="center" wrapText="1"/>
      <protection hidden="1"/>
    </xf>
    <xf numFmtId="164" fontId="2" fillId="3" borderId="0" xfId="1" applyNumberFormat="1" applyFill="1" applyBorder="1" applyAlignment="1" applyProtection="1">
      <alignment vertical="center" wrapText="1"/>
      <protection hidden="1"/>
    </xf>
    <xf numFmtId="0" fontId="2" fillId="3" borderId="0" xfId="1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0" fontId="21" fillId="0" borderId="1" xfId="1" applyFont="1" applyFill="1" applyBorder="1" applyAlignment="1" applyProtection="1">
      <alignment vertical="center"/>
      <protection hidden="1"/>
    </xf>
    <xf numFmtId="0" fontId="21" fillId="0" borderId="2" xfId="1" applyFont="1" applyFill="1" applyBorder="1" applyAlignment="1" applyProtection="1">
      <alignment vertical="center"/>
      <protection hidden="1"/>
    </xf>
    <xf numFmtId="0" fontId="23" fillId="0" borderId="2" xfId="1" applyFont="1" applyFill="1" applyBorder="1" applyAlignment="1" applyProtection="1">
      <alignment horizontal="right" vertical="center"/>
      <protection hidden="1"/>
    </xf>
    <xf numFmtId="2" fontId="21" fillId="0" borderId="2" xfId="1" applyNumberFormat="1" applyFont="1" applyFill="1" applyBorder="1" applyAlignment="1" applyProtection="1">
      <alignment vertical="center"/>
      <protection hidden="1"/>
    </xf>
    <xf numFmtId="0" fontId="24" fillId="0" borderId="2" xfId="1" applyFont="1" applyFill="1" applyBorder="1" applyAlignment="1" applyProtection="1">
      <alignment vertical="center"/>
      <protection hidden="1"/>
    </xf>
    <xf numFmtId="0" fontId="21" fillId="2" borderId="2" xfId="1" applyFont="1" applyFill="1" applyBorder="1" applyAlignment="1" applyProtection="1">
      <alignment vertical="center"/>
      <protection hidden="1"/>
    </xf>
    <xf numFmtId="0" fontId="21" fillId="3" borderId="2" xfId="1" applyFont="1" applyFill="1" applyBorder="1" applyAlignment="1" applyProtection="1">
      <alignment vertical="center"/>
      <protection hidden="1"/>
    </xf>
    <xf numFmtId="0" fontId="21" fillId="0" borderId="3" xfId="1" applyFont="1" applyFill="1" applyBorder="1" applyAlignment="1" applyProtection="1">
      <alignment vertical="center" wrapText="1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2" fontId="21" fillId="0" borderId="2" xfId="0" applyNumberFormat="1" applyFont="1" applyFill="1" applyBorder="1" applyAlignment="1" applyProtection="1">
      <alignment horizontal="center" wrapText="1"/>
      <protection hidden="1"/>
    </xf>
    <xf numFmtId="0" fontId="25" fillId="0" borderId="0" xfId="0" applyFont="1" applyFill="1" applyAlignment="1" applyProtection="1">
      <alignment vertical="center" wrapText="1"/>
      <protection hidden="1"/>
    </xf>
    <xf numFmtId="0" fontId="21" fillId="0" borderId="5" xfId="0" applyFont="1" applyFill="1" applyBorder="1" applyAlignment="1" applyProtection="1">
      <alignment horizontal="center" vertical="center"/>
      <protection hidden="1"/>
    </xf>
    <xf numFmtId="0" fontId="21" fillId="0" borderId="6" xfId="0" applyFont="1" applyFill="1" applyBorder="1" applyAlignment="1" applyProtection="1">
      <alignment horizontal="center" vertical="center"/>
      <protection hidden="1"/>
    </xf>
    <xf numFmtId="0" fontId="23" fillId="0" borderId="5" xfId="0" applyFont="1" applyFill="1" applyBorder="1" applyAlignment="1" applyProtection="1">
      <alignment horizontal="right" vertical="center"/>
      <protection hidden="1"/>
    </xf>
    <xf numFmtId="2" fontId="21" fillId="0" borderId="5" xfId="1" applyNumberFormat="1" applyFont="1" applyFill="1" applyBorder="1" applyAlignment="1" applyProtection="1">
      <alignment horizontal="center" vertical="center" textRotation="90"/>
      <protection hidden="1"/>
    </xf>
    <xf numFmtId="2" fontId="21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21" fillId="0" borderId="5" xfId="0" applyNumberFormat="1" applyFont="1" applyFill="1" applyBorder="1" applyAlignment="1" applyProtection="1">
      <alignment horizontal="center" vertical="center" textRotation="90"/>
      <protection hidden="1"/>
    </xf>
    <xf numFmtId="49" fontId="26" fillId="0" borderId="5" xfId="0" applyNumberFormat="1" applyFont="1" applyFill="1" applyBorder="1" applyAlignment="1" applyProtection="1">
      <alignment horizontal="center" vertical="center" textRotation="90" wrapText="1"/>
      <protection hidden="1"/>
    </xf>
    <xf numFmtId="0" fontId="21" fillId="0" borderId="5" xfId="1" applyFont="1" applyFill="1" applyBorder="1" applyAlignment="1" applyProtection="1">
      <alignment horizontal="center" vertical="center" textRotation="90"/>
      <protection hidden="1"/>
    </xf>
    <xf numFmtId="0" fontId="21" fillId="3" borderId="5" xfId="0" applyFont="1" applyFill="1" applyBorder="1" applyAlignment="1" applyProtection="1">
      <alignment horizontal="center" vertical="center" textRotation="90"/>
      <protection hidden="1"/>
    </xf>
    <xf numFmtId="0" fontId="21" fillId="2" borderId="5" xfId="0" applyFont="1" applyFill="1" applyBorder="1" applyAlignment="1" applyProtection="1">
      <alignment horizontal="center" vertical="center" textRotation="90"/>
      <protection hidden="1"/>
    </xf>
    <xf numFmtId="0" fontId="21" fillId="4" borderId="5" xfId="0" applyFont="1" applyFill="1" applyBorder="1" applyAlignment="1" applyProtection="1">
      <alignment horizontal="center" vertical="center" textRotation="90"/>
      <protection hidden="1"/>
    </xf>
    <xf numFmtId="0" fontId="21" fillId="0" borderId="5" xfId="0" applyFont="1" applyFill="1" applyBorder="1" applyAlignment="1" applyProtection="1">
      <alignment horizontal="center" vertical="center" textRotation="90"/>
      <protection hidden="1"/>
    </xf>
    <xf numFmtId="1" fontId="26" fillId="0" borderId="10" xfId="0" applyNumberFormat="1" applyFont="1" applyFill="1" applyBorder="1" applyAlignment="1" applyProtection="1">
      <alignment horizontal="center" vertical="center"/>
      <protection hidden="1"/>
    </xf>
    <xf numFmtId="1" fontId="27" fillId="0" borderId="11" xfId="3" applyNumberFormat="1" applyFont="1" applyFill="1" applyBorder="1" applyAlignment="1" applyProtection="1">
      <alignment horizontal="center" vertical="center"/>
      <protection hidden="1"/>
    </xf>
    <xf numFmtId="1" fontId="28" fillId="0" borderId="11" xfId="3" applyNumberFormat="1" applyFont="1" applyFill="1" applyBorder="1" applyAlignment="1" applyProtection="1">
      <alignment horizontal="right" vertical="center"/>
      <protection hidden="1"/>
    </xf>
    <xf numFmtId="2" fontId="21" fillId="0" borderId="12" xfId="0" applyNumberFormat="1" applyFont="1" applyFill="1" applyBorder="1" applyAlignment="1" applyProtection="1">
      <alignment horizontal="center" vertical="center"/>
      <protection hidden="1"/>
    </xf>
    <xf numFmtId="2" fontId="29" fillId="0" borderId="11" xfId="3" applyNumberFormat="1" applyFont="1" applyFill="1" applyBorder="1" applyAlignment="1" applyProtection="1">
      <alignment horizontal="right" vertical="center"/>
      <protection hidden="1"/>
    </xf>
    <xf numFmtId="0" fontId="21" fillId="0" borderId="12" xfId="0" applyNumberFormat="1" applyFont="1" applyFill="1" applyBorder="1" applyAlignment="1" applyProtection="1">
      <alignment horizontal="right" vertical="center"/>
      <protection hidden="1"/>
    </xf>
    <xf numFmtId="1" fontId="30" fillId="0" borderId="11" xfId="3" applyNumberFormat="1" applyFont="1" applyFill="1" applyBorder="1" applyAlignment="1" applyProtection="1">
      <alignment horizontal="right" vertical="center"/>
      <protection hidden="1"/>
    </xf>
    <xf numFmtId="2" fontId="21" fillId="2" borderId="12" xfId="0" applyNumberFormat="1" applyFont="1" applyFill="1" applyBorder="1" applyAlignment="1" applyProtection="1">
      <alignment horizontal="center" vertical="center"/>
      <protection hidden="1"/>
    </xf>
    <xf numFmtId="2" fontId="21" fillId="3" borderId="12" xfId="0" applyNumberFormat="1" applyFont="1" applyFill="1" applyBorder="1" applyAlignment="1" applyProtection="1">
      <alignment horizontal="center" vertical="center"/>
      <protection hidden="1"/>
    </xf>
    <xf numFmtId="0" fontId="21" fillId="0" borderId="12" xfId="0" quotePrefix="1" applyNumberFormat="1" applyFont="1" applyFill="1" applyBorder="1" applyAlignment="1" applyProtection="1">
      <alignment horizontal="right" vertical="center"/>
      <protection hidden="1"/>
    </xf>
    <xf numFmtId="2" fontId="21" fillId="4" borderId="12" xfId="0" applyNumberFormat="1" applyFont="1" applyFill="1" applyBorder="1" applyAlignment="1" applyProtection="1">
      <alignment horizontal="center" vertical="center"/>
      <protection hidden="1"/>
    </xf>
    <xf numFmtId="2" fontId="25" fillId="0" borderId="10" xfId="0" applyNumberFormat="1" applyFont="1" applyFill="1" applyBorder="1" applyAlignment="1" applyProtection="1">
      <alignment vertical="center"/>
      <protection hidden="1"/>
    </xf>
    <xf numFmtId="2" fontId="21" fillId="0" borderId="10" xfId="0" applyNumberFormat="1" applyFont="1" applyFill="1" applyBorder="1" applyAlignment="1" applyProtection="1">
      <alignment horizontal="center" vertical="center"/>
      <protection hidden="1"/>
    </xf>
    <xf numFmtId="2" fontId="25" fillId="0" borderId="12" xfId="0" applyNumberFormat="1" applyFont="1" applyFill="1" applyBorder="1" applyAlignment="1" applyProtection="1">
      <alignment vertical="center"/>
      <protection hidden="1"/>
    </xf>
    <xf numFmtId="2" fontId="31" fillId="0" borderId="13" xfId="0" applyNumberFormat="1" applyFont="1" applyFill="1" applyBorder="1" applyAlignment="1" applyProtection="1">
      <alignment horizontal="center" vertical="center" readingOrder="1"/>
      <protection hidden="1"/>
    </xf>
    <xf numFmtId="1" fontId="28" fillId="4" borderId="11" xfId="3" applyNumberFormat="1" applyFont="1" applyFill="1" applyBorder="1" applyAlignment="1" applyProtection="1">
      <alignment horizontal="right" vertical="center"/>
      <protection hidden="1"/>
    </xf>
    <xf numFmtId="1" fontId="27" fillId="4" borderId="11" xfId="3" applyNumberFormat="1" applyFont="1" applyFill="1" applyBorder="1" applyAlignment="1" applyProtection="1">
      <alignment horizontal="center" vertical="center"/>
      <protection hidden="1"/>
    </xf>
    <xf numFmtId="0" fontId="21" fillId="4" borderId="12" xfId="0" applyNumberFormat="1" applyFont="1" applyFill="1" applyBorder="1" applyAlignment="1" applyProtection="1">
      <alignment horizontal="right" vertical="center"/>
      <protection hidden="1"/>
    </xf>
    <xf numFmtId="0" fontId="32" fillId="0" borderId="0" xfId="0" applyFont="1" applyProtection="1">
      <protection hidden="1"/>
    </xf>
    <xf numFmtId="0" fontId="32" fillId="4" borderId="0" xfId="0" applyFont="1" applyFill="1" applyProtection="1">
      <protection hidden="1"/>
    </xf>
    <xf numFmtId="1" fontId="27" fillId="6" borderId="11" xfId="3" applyNumberFormat="1" applyFont="1" applyFill="1" applyBorder="1" applyAlignment="1" applyProtection="1">
      <alignment horizontal="center" vertical="center"/>
      <protection hidden="1"/>
    </xf>
    <xf numFmtId="1" fontId="28" fillId="6" borderId="11" xfId="3" applyNumberFormat="1" applyFont="1" applyFill="1" applyBorder="1" applyAlignment="1" applyProtection="1">
      <alignment horizontal="right" vertical="center"/>
      <protection hidden="1"/>
    </xf>
    <xf numFmtId="2" fontId="29" fillId="6" borderId="11" xfId="3" applyNumberFormat="1" applyFont="1" applyFill="1" applyBorder="1" applyAlignment="1" applyProtection="1">
      <alignment horizontal="right" vertical="center"/>
      <protection hidden="1"/>
    </xf>
    <xf numFmtId="0" fontId="21" fillId="6" borderId="12" xfId="0" applyNumberFormat="1" applyFont="1" applyFill="1" applyBorder="1" applyAlignment="1" applyProtection="1">
      <alignment horizontal="right" vertical="center"/>
      <protection hidden="1"/>
    </xf>
    <xf numFmtId="0" fontId="32" fillId="3" borderId="0" xfId="0" applyFont="1" applyFill="1" applyProtection="1">
      <protection hidden="1"/>
    </xf>
    <xf numFmtId="2" fontId="32" fillId="0" borderId="0" xfId="0" applyNumberFormat="1" applyFont="1" applyProtection="1">
      <protection hidden="1"/>
    </xf>
    <xf numFmtId="2" fontId="25" fillId="0" borderId="0" xfId="0" applyNumberFormat="1" applyFont="1" applyFill="1" applyAlignment="1" applyProtection="1">
      <alignment vertical="center" wrapText="1"/>
      <protection hidden="1"/>
    </xf>
    <xf numFmtId="2" fontId="25" fillId="0" borderId="1" xfId="0" applyNumberFormat="1" applyFont="1" applyFill="1" applyBorder="1" applyAlignment="1" applyProtection="1">
      <alignment vertical="center" wrapText="1"/>
      <protection hidden="1"/>
    </xf>
    <xf numFmtId="2" fontId="31" fillId="0" borderId="1" xfId="0" applyNumberFormat="1" applyFont="1" applyFill="1" applyBorder="1" applyAlignment="1" applyProtection="1">
      <alignment horizontal="center" vertical="center" readingOrder="1"/>
      <protection hidden="1"/>
    </xf>
    <xf numFmtId="1" fontId="9" fillId="0" borderId="11" xfId="3" applyNumberFormat="1" applyFont="1" applyFill="1" applyBorder="1" applyAlignment="1" applyProtection="1">
      <alignment horizontal="center" vertical="center"/>
      <protection locked="0" hidden="1"/>
    </xf>
  </cellXfs>
  <cellStyles count="4">
    <cellStyle name="Normal" xfId="0" builtinId="0"/>
    <cellStyle name="Normal 13" xfId="2"/>
    <cellStyle name="Normal 2 2" xfId="1"/>
    <cellStyle name="Normal 4" xfId="3"/>
  </cellStyles>
  <dxfs count="2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8</xdr:row>
          <xdr:rowOff>0</xdr:rowOff>
        </xdr:from>
        <xdr:to>
          <xdr:col>55</xdr:col>
          <xdr:colOff>76200</xdr:colOff>
          <xdr:row>8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9</xdr:row>
          <xdr:rowOff>0</xdr:rowOff>
        </xdr:from>
        <xdr:to>
          <xdr:col>55</xdr:col>
          <xdr:colOff>76200</xdr:colOff>
          <xdr:row>9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D373"/>
  <sheetViews>
    <sheetView rightToLeft="1" tabSelected="1" topLeftCell="AO1" zoomScaleNormal="100" workbookViewId="0">
      <selection activeCell="AP3" sqref="AP3"/>
    </sheetView>
  </sheetViews>
  <sheetFormatPr defaultRowHeight="15"/>
  <cols>
    <col min="1" max="1" width="6" style="95" hidden="1" customWidth="1"/>
    <col min="2" max="2" width="12.85546875" style="95" hidden="1" customWidth="1"/>
    <col min="3" max="3" width="18.5703125" style="95" hidden="1" customWidth="1"/>
    <col min="4" max="4" width="7" style="102" hidden="1" customWidth="1"/>
    <col min="5" max="5" width="14" style="95" hidden="1" customWidth="1"/>
    <col min="6" max="8" width="4" style="95" hidden="1" customWidth="1"/>
    <col min="9" max="9" width="5" style="95" hidden="1" customWidth="1"/>
    <col min="10" max="10" width="4" style="95" hidden="1" customWidth="1"/>
    <col min="11" max="11" width="5.28515625" style="95" hidden="1" customWidth="1"/>
    <col min="12" max="14" width="4" style="95" hidden="1" customWidth="1"/>
    <col min="15" max="16" width="5" style="95" hidden="1" customWidth="1"/>
    <col min="17" max="18" width="5.42578125" style="95" hidden="1" customWidth="1"/>
    <col min="19" max="19" width="5.42578125" style="101" hidden="1" customWidth="1"/>
    <col min="20" max="20" width="4.5703125" style="95" hidden="1" customWidth="1"/>
    <col min="21" max="24" width="4.7109375" style="95" hidden="1" customWidth="1"/>
    <col min="25" max="25" width="5.85546875" style="95" hidden="1" customWidth="1"/>
    <col min="26" max="26" width="5" style="95" hidden="1" customWidth="1"/>
    <col min="27" max="28" width="4.7109375" style="95" hidden="1" customWidth="1"/>
    <col min="29" max="29" width="4" style="95" hidden="1" customWidth="1"/>
    <col min="30" max="30" width="5" style="95" hidden="1" customWidth="1"/>
    <col min="31" max="31" width="5.42578125" style="96" hidden="1" customWidth="1"/>
    <col min="32" max="32" width="5.140625" style="95" hidden="1" customWidth="1"/>
    <col min="33" max="33" width="5.42578125" style="95" hidden="1" customWidth="1"/>
    <col min="34" max="34" width="4" style="95" hidden="1" customWidth="1"/>
    <col min="35" max="35" width="8.140625" style="95" hidden="1" customWidth="1"/>
    <col min="36" max="36" width="7.85546875" style="95" hidden="1" customWidth="1"/>
    <col min="37" max="37" width="6.140625" style="95" hidden="1" customWidth="1"/>
    <col min="38" max="38" width="7.85546875" style="95" hidden="1" customWidth="1"/>
    <col min="39" max="39" width="7.140625" style="95" hidden="1" customWidth="1"/>
    <col min="40" max="40" width="0" style="95" hidden="1" customWidth="1"/>
    <col min="41" max="41" width="39.140625" style="2" bestFit="1" customWidth="1"/>
    <col min="42" max="42" width="17.28515625" style="2" customWidth="1"/>
    <col min="43" max="43" width="15" style="2" customWidth="1"/>
    <col min="44" max="44" width="20.140625" style="2" customWidth="1"/>
    <col min="45" max="45" width="16.140625" style="2" bestFit="1" customWidth="1"/>
    <col min="46" max="46" width="9.140625" style="3"/>
    <col min="47" max="48" width="9.140625" style="2"/>
    <col min="49" max="49" width="13.140625" style="2" bestFit="1" customWidth="1"/>
    <col min="50" max="50" width="9.140625" style="2"/>
    <col min="51" max="51" width="7.5703125" style="2" bestFit="1" customWidth="1"/>
    <col min="52" max="52" width="11.140625" style="2" bestFit="1" customWidth="1"/>
    <col min="53" max="54" width="10" style="2" customWidth="1"/>
    <col min="55" max="16384" width="9.140625" style="2"/>
  </cols>
  <sheetData>
    <row r="1" spans="1:56" ht="21.75" thickBot="1">
      <c r="A1" s="54" t="s">
        <v>297</v>
      </c>
      <c r="B1" s="55"/>
      <c r="C1" s="56"/>
      <c r="D1" s="57"/>
      <c r="E1" s="57"/>
      <c r="F1" s="55"/>
      <c r="G1" s="55"/>
      <c r="H1" s="58"/>
      <c r="I1" s="55" t="s">
        <v>0</v>
      </c>
      <c r="J1" s="55"/>
      <c r="K1" s="55"/>
      <c r="L1" s="55"/>
      <c r="M1" s="55"/>
      <c r="N1" s="55"/>
      <c r="O1" s="55"/>
      <c r="P1" s="55"/>
      <c r="Q1" s="59"/>
      <c r="R1" s="55"/>
      <c r="S1" s="60"/>
      <c r="T1" s="61"/>
      <c r="U1" s="55"/>
      <c r="V1" s="55"/>
      <c r="W1" s="55"/>
      <c r="X1" s="55"/>
      <c r="Y1" s="55"/>
      <c r="Z1" s="55"/>
      <c r="AA1" s="55"/>
      <c r="AB1" s="55"/>
      <c r="AC1" s="55"/>
      <c r="AD1" s="55"/>
      <c r="AE1" s="61"/>
      <c r="AF1" s="55"/>
      <c r="AG1" s="61"/>
      <c r="AH1" s="55"/>
      <c r="AI1" s="55"/>
      <c r="AJ1" s="62"/>
      <c r="AK1" s="63"/>
      <c r="AL1" s="63"/>
      <c r="AM1" s="64"/>
      <c r="AN1" s="103"/>
      <c r="AO1" s="1"/>
      <c r="AP1" s="1"/>
      <c r="AQ1" s="1"/>
      <c r="AR1" s="1"/>
    </row>
    <row r="2" spans="1:56" ht="47.25" customHeight="1" thickBot="1">
      <c r="A2" s="65" t="s">
        <v>1</v>
      </c>
      <c r="B2" s="66" t="s">
        <v>2</v>
      </c>
      <c r="C2" s="67" t="s">
        <v>3</v>
      </c>
      <c r="D2" s="68" t="s">
        <v>296</v>
      </c>
      <c r="E2" s="69"/>
      <c r="F2" s="70"/>
      <c r="G2" s="70" t="s">
        <v>4</v>
      </c>
      <c r="H2" s="71" t="s">
        <v>5</v>
      </c>
      <c r="I2" s="71" t="s">
        <v>6</v>
      </c>
      <c r="J2" s="71" t="s">
        <v>7</v>
      </c>
      <c r="K2" s="71" t="s">
        <v>8</v>
      </c>
      <c r="L2" s="71" t="s">
        <v>9</v>
      </c>
      <c r="M2" s="70" t="s">
        <v>10</v>
      </c>
      <c r="N2" s="70" t="s">
        <v>11</v>
      </c>
      <c r="O2" s="70" t="s">
        <v>12</v>
      </c>
      <c r="P2" s="70" t="s">
        <v>13</v>
      </c>
      <c r="Q2" s="70" t="s">
        <v>14</v>
      </c>
      <c r="R2" s="72" t="s">
        <v>15</v>
      </c>
      <c r="S2" s="73" t="s">
        <v>16</v>
      </c>
      <c r="T2" s="73" t="s">
        <v>17</v>
      </c>
      <c r="U2" s="70" t="s">
        <v>18</v>
      </c>
      <c r="V2" s="70" t="s">
        <v>19</v>
      </c>
      <c r="W2" s="70" t="s">
        <v>20</v>
      </c>
      <c r="X2" s="70" t="s">
        <v>20</v>
      </c>
      <c r="Y2" s="70" t="s">
        <v>21</v>
      </c>
      <c r="Z2" s="70" t="s">
        <v>22</v>
      </c>
      <c r="AA2" s="70" t="s">
        <v>23</v>
      </c>
      <c r="AB2" s="74" t="s">
        <v>24</v>
      </c>
      <c r="AC2" s="74" t="s">
        <v>25</v>
      </c>
      <c r="AD2" s="74" t="s">
        <v>26</v>
      </c>
      <c r="AE2" s="75" t="s">
        <v>27</v>
      </c>
      <c r="AF2" s="72" t="s">
        <v>28</v>
      </c>
      <c r="AG2" s="76" t="s">
        <v>29</v>
      </c>
      <c r="AH2" s="72" t="s">
        <v>30</v>
      </c>
      <c r="AI2" s="72" t="s">
        <v>31</v>
      </c>
      <c r="AJ2" s="72" t="s">
        <v>32</v>
      </c>
      <c r="AK2" s="72" t="s">
        <v>33</v>
      </c>
      <c r="AL2" s="72" t="s">
        <v>34</v>
      </c>
      <c r="AM2" s="64"/>
      <c r="AN2" s="104" t="s">
        <v>35</v>
      </c>
      <c r="AO2" s="4" t="s">
        <v>36</v>
      </c>
      <c r="AP2" s="5" t="s">
        <v>37</v>
      </c>
      <c r="AQ2" s="5"/>
      <c r="AR2" s="6"/>
      <c r="AS2" s="7"/>
      <c r="AT2" s="8"/>
      <c r="AU2" s="7"/>
      <c r="AV2" s="7"/>
      <c r="AW2" s="7"/>
      <c r="AX2" s="7"/>
      <c r="AY2" s="7"/>
      <c r="AZ2" s="7"/>
      <c r="BA2" s="7"/>
      <c r="BB2" s="7"/>
    </row>
    <row r="3" spans="1:56" ht="24.95" customHeight="1" thickTop="1">
      <c r="A3" s="77">
        <v>1</v>
      </c>
      <c r="B3" s="78">
        <v>99800091</v>
      </c>
      <c r="C3" s="79" t="s">
        <v>38</v>
      </c>
      <c r="D3" s="80">
        <v>2</v>
      </c>
      <c r="E3" s="81" t="s">
        <v>39</v>
      </c>
      <c r="F3" s="82"/>
      <c r="G3" s="82"/>
      <c r="H3" s="83" t="s">
        <v>40</v>
      </c>
      <c r="I3" s="82"/>
      <c r="J3" s="82" t="s">
        <v>41</v>
      </c>
      <c r="K3" s="82"/>
      <c r="L3" s="82"/>
      <c r="M3" s="82">
        <v>8</v>
      </c>
      <c r="N3" s="82" t="s">
        <v>41</v>
      </c>
      <c r="O3" s="82" t="s">
        <v>42</v>
      </c>
      <c r="P3" s="82" t="s">
        <v>43</v>
      </c>
      <c r="Q3" s="84">
        <v>6</v>
      </c>
      <c r="R3" s="85">
        <v>0</v>
      </c>
      <c r="S3" s="85">
        <v>0</v>
      </c>
      <c r="T3" s="85">
        <v>0</v>
      </c>
      <c r="U3" s="82" t="s">
        <v>40</v>
      </c>
      <c r="V3" s="86" t="e">
        <v>#N/A</v>
      </c>
      <c r="W3" s="82" t="e">
        <v>#N/A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82"/>
      <c r="AD3" s="80" t="s">
        <v>44</v>
      </c>
      <c r="AE3" s="87"/>
      <c r="AF3" s="88">
        <v>0.8</v>
      </c>
      <c r="AG3" s="89">
        <v>0.2</v>
      </c>
      <c r="AH3" s="90">
        <v>0</v>
      </c>
      <c r="AI3" s="80">
        <v>2</v>
      </c>
      <c r="AJ3" s="89"/>
      <c r="AK3" s="88">
        <v>1.5</v>
      </c>
      <c r="AL3" s="88"/>
      <c r="AM3" s="91" t="s">
        <v>41</v>
      </c>
      <c r="AN3" s="105">
        <v>-1.5</v>
      </c>
      <c r="AO3" s="10" t="s">
        <v>45</v>
      </c>
      <c r="AP3" s="106"/>
      <c r="AQ3" s="11" t="s">
        <v>46</v>
      </c>
      <c r="AR3" s="12"/>
      <c r="AS3" s="13"/>
      <c r="AT3" s="8"/>
      <c r="AU3" s="7"/>
      <c r="AV3" s="14"/>
      <c r="AW3" s="15"/>
      <c r="AX3" s="7"/>
      <c r="AY3" s="7"/>
      <c r="BD3" s="16"/>
    </row>
    <row r="4" spans="1:56" ht="24.95" customHeight="1">
      <c r="A4" s="77">
        <v>2</v>
      </c>
      <c r="B4" s="78">
        <v>99800477</v>
      </c>
      <c r="C4" s="79" t="s">
        <v>48</v>
      </c>
      <c r="D4" s="80">
        <v>18.5</v>
      </c>
      <c r="E4" s="81" t="s">
        <v>39</v>
      </c>
      <c r="F4" s="82" t="s">
        <v>49</v>
      </c>
      <c r="G4" s="82"/>
      <c r="H4" s="83" t="s">
        <v>40</v>
      </c>
      <c r="I4" s="82"/>
      <c r="J4" s="82" t="s">
        <v>50</v>
      </c>
      <c r="K4" s="82" t="s">
        <v>51</v>
      </c>
      <c r="L4" s="82"/>
      <c r="M4" s="82" t="s">
        <v>52</v>
      </c>
      <c r="N4" s="82" t="s">
        <v>53</v>
      </c>
      <c r="O4" s="82" t="s">
        <v>54</v>
      </c>
      <c r="P4" s="82" t="s">
        <v>43</v>
      </c>
      <c r="Q4" s="84"/>
      <c r="R4" s="85">
        <v>0</v>
      </c>
      <c r="S4" s="85">
        <v>0</v>
      </c>
      <c r="T4" s="85">
        <v>0</v>
      </c>
      <c r="U4" s="82">
        <v>99</v>
      </c>
      <c r="V4" s="86" t="e">
        <v>#N/A</v>
      </c>
      <c r="W4" s="82" t="e">
        <v>#N/A</v>
      </c>
      <c r="X4" s="82">
        <v>90</v>
      </c>
      <c r="Y4" s="82">
        <v>0</v>
      </c>
      <c r="Z4" s="82" t="s">
        <v>55</v>
      </c>
      <c r="AA4" s="82">
        <v>0</v>
      </c>
      <c r="AB4" s="82">
        <v>0</v>
      </c>
      <c r="AC4" s="82"/>
      <c r="AD4" s="80" t="s">
        <v>56</v>
      </c>
      <c r="AE4" s="87">
        <v>9.9</v>
      </c>
      <c r="AF4" s="88">
        <v>1</v>
      </c>
      <c r="AG4" s="89">
        <v>0.7</v>
      </c>
      <c r="AH4" s="90">
        <v>0.99</v>
      </c>
      <c r="AI4" s="80">
        <v>18.5</v>
      </c>
      <c r="AJ4" s="89"/>
      <c r="AK4" s="88">
        <v>7.3150000000000004</v>
      </c>
      <c r="AL4" s="88"/>
      <c r="AM4" s="91" t="s">
        <v>41</v>
      </c>
      <c r="AN4" s="105">
        <v>-7.3150000000000004</v>
      </c>
      <c r="AO4" s="17" t="s">
        <v>57</v>
      </c>
      <c r="AP4" s="18" t="e">
        <f>VLOOKUP($AP3,$B:$AL,2,FALSE)</f>
        <v>#N/A</v>
      </c>
      <c r="AQ4" s="19"/>
      <c r="AR4" s="12"/>
      <c r="AS4" s="13"/>
      <c r="AT4" s="8"/>
      <c r="AU4" s="7"/>
      <c r="AV4" s="14"/>
      <c r="AW4" s="15"/>
      <c r="AX4" s="7"/>
      <c r="AY4" s="7"/>
      <c r="BD4" s="16"/>
    </row>
    <row r="5" spans="1:56" ht="24.95" customHeight="1">
      <c r="A5" s="77">
        <v>3</v>
      </c>
      <c r="B5" s="78">
        <v>99800565</v>
      </c>
      <c r="C5" s="79" t="s">
        <v>58</v>
      </c>
      <c r="D5" s="80">
        <v>9.25</v>
      </c>
      <c r="E5" s="81" t="s">
        <v>39</v>
      </c>
      <c r="F5" s="82" t="s">
        <v>49</v>
      </c>
      <c r="G5" s="82"/>
      <c r="H5" s="83" t="s">
        <v>40</v>
      </c>
      <c r="I5" s="82" t="s">
        <v>59</v>
      </c>
      <c r="J5" s="82" t="s">
        <v>50</v>
      </c>
      <c r="K5" s="82" t="s">
        <v>60</v>
      </c>
      <c r="L5" s="82" t="s">
        <v>61</v>
      </c>
      <c r="M5" s="82">
        <v>8</v>
      </c>
      <c r="N5" s="82" t="s">
        <v>53</v>
      </c>
      <c r="O5" s="82" t="s">
        <v>62</v>
      </c>
      <c r="P5" s="82" t="s">
        <v>43</v>
      </c>
      <c r="Q5" s="84"/>
      <c r="R5" s="85">
        <v>0</v>
      </c>
      <c r="S5" s="85">
        <v>0</v>
      </c>
      <c r="T5" s="85">
        <v>0</v>
      </c>
      <c r="U5" s="82" t="s">
        <v>40</v>
      </c>
      <c r="V5" s="86" t="e">
        <v>#N/A</v>
      </c>
      <c r="W5" s="82" t="e">
        <v>#N/A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82"/>
      <c r="AD5" s="80" t="s">
        <v>63</v>
      </c>
      <c r="AE5" s="87">
        <v>8</v>
      </c>
      <c r="AF5" s="88">
        <v>1</v>
      </c>
      <c r="AG5" s="89">
        <v>0.3</v>
      </c>
      <c r="AH5" s="90">
        <v>0.8</v>
      </c>
      <c r="AI5" s="80">
        <v>9.25</v>
      </c>
      <c r="AJ5" s="89"/>
      <c r="AK5" s="88">
        <v>4.4124999999999996</v>
      </c>
      <c r="AL5" s="88"/>
      <c r="AM5" s="91" t="s">
        <v>41</v>
      </c>
      <c r="AN5" s="105">
        <v>-4.4124999999999996</v>
      </c>
      <c r="AO5" s="20" t="s">
        <v>64</v>
      </c>
      <c r="AP5" s="21" t="e">
        <f>AP14</f>
        <v>#N/A</v>
      </c>
      <c r="AQ5" s="11" t="s">
        <v>65</v>
      </c>
      <c r="AR5" s="22"/>
      <c r="AS5" s="13"/>
      <c r="AT5" s="8"/>
      <c r="AU5" s="7"/>
      <c r="AV5" s="14"/>
      <c r="AW5" s="15"/>
      <c r="AX5" s="7"/>
      <c r="AY5" s="7"/>
      <c r="BD5" s="16"/>
    </row>
    <row r="6" spans="1:56" ht="24.95" customHeight="1">
      <c r="A6" s="77">
        <v>5</v>
      </c>
      <c r="B6" s="78">
        <v>401805158</v>
      </c>
      <c r="C6" s="79" t="s">
        <v>66</v>
      </c>
      <c r="D6" s="80">
        <v>16.75</v>
      </c>
      <c r="E6" s="81" t="s">
        <v>39</v>
      </c>
      <c r="F6" s="82"/>
      <c r="G6" s="82">
        <v>100</v>
      </c>
      <c r="H6" s="83" t="s">
        <v>67</v>
      </c>
      <c r="I6" s="82" t="s">
        <v>68</v>
      </c>
      <c r="J6" s="82" t="s">
        <v>69</v>
      </c>
      <c r="K6" s="82">
        <v>24</v>
      </c>
      <c r="L6" s="82">
        <v>1</v>
      </c>
      <c r="M6" s="82">
        <v>8</v>
      </c>
      <c r="N6" s="82" t="s">
        <v>53</v>
      </c>
      <c r="O6" s="82" t="s">
        <v>70</v>
      </c>
      <c r="P6" s="82">
        <v>29</v>
      </c>
      <c r="Q6" s="84"/>
      <c r="R6" s="85">
        <v>0</v>
      </c>
      <c r="S6" s="85">
        <v>0</v>
      </c>
      <c r="T6" s="85">
        <v>0</v>
      </c>
      <c r="U6" s="82">
        <v>100</v>
      </c>
      <c r="V6" s="86" t="e">
        <v>#N/A</v>
      </c>
      <c r="W6" s="82" t="e">
        <v>#N/A</v>
      </c>
      <c r="X6" s="82">
        <v>40</v>
      </c>
      <c r="Y6" s="82">
        <v>0</v>
      </c>
      <c r="Z6" s="82" t="s">
        <v>55</v>
      </c>
      <c r="AA6" s="82">
        <v>100</v>
      </c>
      <c r="AB6" s="82">
        <v>0</v>
      </c>
      <c r="AC6" s="82">
        <v>100</v>
      </c>
      <c r="AD6" s="80" t="s">
        <v>63</v>
      </c>
      <c r="AE6" s="87">
        <v>9.5</v>
      </c>
      <c r="AF6" s="88">
        <v>1</v>
      </c>
      <c r="AG6" s="89">
        <v>1</v>
      </c>
      <c r="AH6" s="90">
        <v>0.95</v>
      </c>
      <c r="AI6" s="80">
        <v>16.75</v>
      </c>
      <c r="AJ6" s="89"/>
      <c r="AK6" s="88">
        <v>7.1375000000000002</v>
      </c>
      <c r="AL6" s="88"/>
      <c r="AM6" s="91" t="s">
        <v>41</v>
      </c>
      <c r="AN6" s="105">
        <v>-7.1375000000000002</v>
      </c>
      <c r="AO6" s="20"/>
      <c r="AP6" s="21"/>
      <c r="AQ6" s="11"/>
      <c r="AR6" s="22"/>
      <c r="AS6" s="13"/>
      <c r="AT6" s="8"/>
      <c r="AU6" s="7"/>
      <c r="AV6" s="14"/>
      <c r="AW6" s="13"/>
      <c r="AX6" s="7"/>
      <c r="AY6" s="7"/>
      <c r="AZ6" s="7"/>
      <c r="BA6" s="7"/>
      <c r="BB6" s="7"/>
    </row>
    <row r="7" spans="1:56" ht="24.95" customHeight="1">
      <c r="A7" s="77">
        <v>6</v>
      </c>
      <c r="B7" s="78">
        <v>401805406</v>
      </c>
      <c r="C7" s="79" t="s">
        <v>71</v>
      </c>
      <c r="D7" s="80">
        <v>12</v>
      </c>
      <c r="E7" s="81" t="s">
        <v>39</v>
      </c>
      <c r="F7" s="82"/>
      <c r="G7" s="82" t="s">
        <v>72</v>
      </c>
      <c r="H7" s="83" t="s">
        <v>40</v>
      </c>
      <c r="I7" s="82" t="s">
        <v>41</v>
      </c>
      <c r="J7" s="82" t="s">
        <v>41</v>
      </c>
      <c r="K7" s="82"/>
      <c r="L7" s="82"/>
      <c r="M7" s="82"/>
      <c r="N7" s="82" t="s">
        <v>41</v>
      </c>
      <c r="O7" s="82"/>
      <c r="P7" s="82"/>
      <c r="Q7" s="84"/>
      <c r="R7" s="85">
        <v>0</v>
      </c>
      <c r="S7" s="85">
        <v>0</v>
      </c>
      <c r="T7" s="85">
        <v>0.7</v>
      </c>
      <c r="U7" s="82">
        <v>100</v>
      </c>
      <c r="V7" s="86" t="e">
        <v>#N/A</v>
      </c>
      <c r="W7" s="82" t="e">
        <v>#N/A</v>
      </c>
      <c r="X7" s="82">
        <v>100</v>
      </c>
      <c r="Y7" s="82" t="s">
        <v>73</v>
      </c>
      <c r="Z7" s="82" t="s">
        <v>74</v>
      </c>
      <c r="AA7" s="82">
        <v>100</v>
      </c>
      <c r="AB7" s="82">
        <v>0</v>
      </c>
      <c r="AC7" s="82" t="s">
        <v>72</v>
      </c>
      <c r="AD7" s="80"/>
      <c r="AE7" s="87"/>
      <c r="AF7" s="88"/>
      <c r="AG7" s="89">
        <v>0.7</v>
      </c>
      <c r="AH7" s="90">
        <v>0</v>
      </c>
      <c r="AI7" s="80">
        <v>12</v>
      </c>
      <c r="AJ7" s="89"/>
      <c r="AK7" s="88">
        <v>3.7</v>
      </c>
      <c r="AL7" s="88"/>
      <c r="AM7" s="91" t="s">
        <v>41</v>
      </c>
      <c r="AN7" s="105">
        <v>-3.7</v>
      </c>
      <c r="AO7" s="23" t="s">
        <v>75</v>
      </c>
      <c r="AP7" s="24" t="e">
        <f>VLOOKUP($AP$3,B:AL,34,FALSE)</f>
        <v>#N/A</v>
      </c>
      <c r="AQ7" s="25" t="s">
        <v>76</v>
      </c>
      <c r="AR7" s="26"/>
      <c r="AS7" s="13"/>
      <c r="AT7" s="8"/>
      <c r="AU7" s="7"/>
      <c r="AV7" s="14"/>
      <c r="AW7" s="15"/>
      <c r="AX7" s="7"/>
      <c r="AY7" s="7"/>
      <c r="AZ7" s="14"/>
      <c r="BA7" s="14"/>
      <c r="BB7" s="14"/>
      <c r="BD7" s="16"/>
    </row>
    <row r="8" spans="1:56" ht="24.95" customHeight="1">
      <c r="A8" s="77">
        <v>7</v>
      </c>
      <c r="B8" s="78">
        <v>401805584</v>
      </c>
      <c r="C8" s="79" t="s">
        <v>77</v>
      </c>
      <c r="D8" s="80">
        <v>19.25</v>
      </c>
      <c r="E8" s="81" t="s">
        <v>39</v>
      </c>
      <c r="F8" s="82"/>
      <c r="G8" s="82">
        <v>80</v>
      </c>
      <c r="H8" s="83" t="s">
        <v>40</v>
      </c>
      <c r="I8" s="82" t="s">
        <v>68</v>
      </c>
      <c r="J8" s="82" t="s">
        <v>69</v>
      </c>
      <c r="K8" s="82">
        <v>24</v>
      </c>
      <c r="L8" s="82">
        <v>1</v>
      </c>
      <c r="M8" s="82">
        <v>8</v>
      </c>
      <c r="N8" s="82" t="s">
        <v>53</v>
      </c>
      <c r="O8" s="82" t="s">
        <v>70</v>
      </c>
      <c r="P8" s="82">
        <v>29</v>
      </c>
      <c r="Q8" s="84"/>
      <c r="R8" s="85">
        <v>0</v>
      </c>
      <c r="S8" s="85">
        <v>0</v>
      </c>
      <c r="T8" s="85">
        <v>0</v>
      </c>
      <c r="U8" s="82">
        <v>100</v>
      </c>
      <c r="V8" s="86" t="e">
        <v>#N/A</v>
      </c>
      <c r="W8" s="82" t="e">
        <v>#N/A</v>
      </c>
      <c r="X8" s="82">
        <v>50</v>
      </c>
      <c r="Y8" s="82">
        <v>0</v>
      </c>
      <c r="Z8" s="82" t="s">
        <v>55</v>
      </c>
      <c r="AA8" s="82">
        <v>100</v>
      </c>
      <c r="AB8" s="82">
        <v>0</v>
      </c>
      <c r="AC8" s="82">
        <v>80</v>
      </c>
      <c r="AD8" s="80" t="s">
        <v>63</v>
      </c>
      <c r="AE8" s="87">
        <v>8</v>
      </c>
      <c r="AF8" s="88">
        <v>1</v>
      </c>
      <c r="AG8" s="89">
        <v>0.9</v>
      </c>
      <c r="AH8" s="90">
        <v>0.8</v>
      </c>
      <c r="AI8" s="80">
        <v>19.25</v>
      </c>
      <c r="AJ8" s="89"/>
      <c r="AK8" s="88">
        <v>7.5125000000000002</v>
      </c>
      <c r="AL8" s="88"/>
      <c r="AM8" s="91" t="s">
        <v>41</v>
      </c>
      <c r="AN8" s="105">
        <v>-7.5125000000000002</v>
      </c>
      <c r="AO8" s="23" t="s">
        <v>78</v>
      </c>
      <c r="AP8" s="24" t="e">
        <f>VLOOKUP($AP$3,B:AL,35,FALSE)</f>
        <v>#N/A</v>
      </c>
      <c r="AQ8" s="25"/>
      <c r="AR8" s="26"/>
      <c r="AS8" s="13"/>
      <c r="AT8" s="8"/>
      <c r="AU8" s="7"/>
      <c r="AV8" s="7"/>
      <c r="AW8" s="15"/>
      <c r="AX8" s="7"/>
      <c r="AY8" s="7"/>
      <c r="AZ8" s="14"/>
      <c r="BA8" s="7"/>
      <c r="BB8" s="7"/>
      <c r="BC8" s="27"/>
      <c r="BD8" s="16"/>
    </row>
    <row r="9" spans="1:56" ht="24.95" customHeight="1">
      <c r="A9" s="77">
        <v>9</v>
      </c>
      <c r="B9" s="78">
        <v>401810145</v>
      </c>
      <c r="C9" s="79" t="s">
        <v>79</v>
      </c>
      <c r="D9" s="80">
        <v>14.5</v>
      </c>
      <c r="E9" s="81" t="s">
        <v>39</v>
      </c>
      <c r="F9" s="82"/>
      <c r="G9" s="82">
        <v>95</v>
      </c>
      <c r="H9" s="83" t="s">
        <v>67</v>
      </c>
      <c r="I9" s="82" t="s">
        <v>68</v>
      </c>
      <c r="J9" s="82" t="s">
        <v>69</v>
      </c>
      <c r="K9" s="82">
        <v>24</v>
      </c>
      <c r="L9" s="82">
        <v>1</v>
      </c>
      <c r="M9" s="82">
        <v>8</v>
      </c>
      <c r="N9" s="82" t="s">
        <v>53</v>
      </c>
      <c r="O9" s="82" t="s">
        <v>54</v>
      </c>
      <c r="P9" s="82">
        <v>29</v>
      </c>
      <c r="Q9" s="84"/>
      <c r="R9" s="85">
        <v>0</v>
      </c>
      <c r="S9" s="85">
        <v>0</v>
      </c>
      <c r="T9" s="85">
        <v>0</v>
      </c>
      <c r="U9" s="82">
        <v>100</v>
      </c>
      <c r="V9" s="86" t="e">
        <v>#N/A</v>
      </c>
      <c r="W9" s="82" t="e">
        <v>#N/A</v>
      </c>
      <c r="X9" s="82">
        <v>92</v>
      </c>
      <c r="Y9" s="82" t="s">
        <v>80</v>
      </c>
      <c r="Z9" s="82" t="s">
        <v>55</v>
      </c>
      <c r="AA9" s="82">
        <v>100</v>
      </c>
      <c r="AB9" s="82">
        <v>0</v>
      </c>
      <c r="AC9" s="82">
        <v>95</v>
      </c>
      <c r="AD9" s="80" t="s">
        <v>56</v>
      </c>
      <c r="AE9" s="87"/>
      <c r="AF9" s="88">
        <v>1</v>
      </c>
      <c r="AG9" s="89">
        <v>1</v>
      </c>
      <c r="AH9" s="90">
        <v>0</v>
      </c>
      <c r="AI9" s="80">
        <v>14.5</v>
      </c>
      <c r="AJ9" s="89"/>
      <c r="AK9" s="88">
        <v>5.625</v>
      </c>
      <c r="AL9" s="88"/>
      <c r="AM9" s="91" t="s">
        <v>41</v>
      </c>
      <c r="AN9" s="105">
        <v>-5.625</v>
      </c>
      <c r="AO9" s="23" t="s">
        <v>81</v>
      </c>
      <c r="AP9" s="24">
        <f>IFERROR(AP7*5/20,0)</f>
        <v>0</v>
      </c>
      <c r="AQ9" s="25"/>
      <c r="AR9" s="26"/>
      <c r="AS9" s="13"/>
      <c r="AT9" s="8"/>
      <c r="AU9" s="7"/>
      <c r="AV9" s="14"/>
      <c r="AW9" s="15"/>
      <c r="AX9" s="7"/>
      <c r="AY9" s="7"/>
      <c r="AZ9" s="14"/>
      <c r="BA9" s="14"/>
      <c r="BB9" s="14"/>
      <c r="BD9" s="16"/>
    </row>
    <row r="10" spans="1:56" ht="24.95" customHeight="1">
      <c r="A10" s="77">
        <v>10</v>
      </c>
      <c r="B10" s="78">
        <v>401805383</v>
      </c>
      <c r="C10" s="79" t="s">
        <v>82</v>
      </c>
      <c r="D10" s="80">
        <v>15.25</v>
      </c>
      <c r="E10" s="81" t="s">
        <v>39</v>
      </c>
      <c r="F10" s="82" t="s">
        <v>49</v>
      </c>
      <c r="G10" s="82">
        <v>0</v>
      </c>
      <c r="H10" s="83" t="s">
        <v>40</v>
      </c>
      <c r="I10" s="82" t="s">
        <v>68</v>
      </c>
      <c r="J10" s="82" t="s">
        <v>83</v>
      </c>
      <c r="K10" s="82"/>
      <c r="L10" s="82">
        <v>1</v>
      </c>
      <c r="M10" s="82">
        <v>8</v>
      </c>
      <c r="N10" s="82" t="s">
        <v>41</v>
      </c>
      <c r="O10" s="82"/>
      <c r="P10" s="82"/>
      <c r="Q10" s="84"/>
      <c r="R10" s="85">
        <v>0</v>
      </c>
      <c r="S10" s="85">
        <v>0.75</v>
      </c>
      <c r="T10" s="85">
        <v>0.9</v>
      </c>
      <c r="U10" s="82">
        <v>95</v>
      </c>
      <c r="V10" s="86" t="s">
        <v>40</v>
      </c>
      <c r="W10" s="82">
        <v>85</v>
      </c>
      <c r="X10" s="82" t="s">
        <v>40</v>
      </c>
      <c r="Y10" s="82">
        <v>0</v>
      </c>
      <c r="Z10" s="82" t="s">
        <v>55</v>
      </c>
      <c r="AA10" s="82">
        <v>100</v>
      </c>
      <c r="AB10" s="82">
        <v>100</v>
      </c>
      <c r="AC10" s="82">
        <v>0</v>
      </c>
      <c r="AD10" s="80" t="s">
        <v>84</v>
      </c>
      <c r="AE10" s="87"/>
      <c r="AF10" s="88">
        <v>0.8</v>
      </c>
      <c r="AG10" s="89">
        <v>0.8</v>
      </c>
      <c r="AH10" s="90">
        <v>0</v>
      </c>
      <c r="AI10" s="80">
        <v>15.25</v>
      </c>
      <c r="AJ10" s="89"/>
      <c r="AK10" s="88">
        <v>5.4124999999999996</v>
      </c>
      <c r="AL10" s="88"/>
      <c r="AM10" s="91" t="s">
        <v>41</v>
      </c>
      <c r="AN10" s="105">
        <v>-5.4124999999999996</v>
      </c>
      <c r="AO10" s="28" t="s">
        <v>85</v>
      </c>
      <c r="AP10" s="29">
        <f>IFERROR(AP8*12/20,0)</f>
        <v>0</v>
      </c>
      <c r="AQ10" s="11" t="s">
        <v>86</v>
      </c>
      <c r="AR10" s="12"/>
      <c r="AS10" s="13"/>
      <c r="AT10" s="8"/>
      <c r="AU10" s="7"/>
      <c r="AV10" s="14"/>
      <c r="AW10" s="15"/>
      <c r="AX10" s="7"/>
      <c r="AY10" s="7"/>
      <c r="AZ10" s="14"/>
      <c r="BA10" s="7"/>
      <c r="BB10" s="7"/>
      <c r="BD10" s="16"/>
    </row>
    <row r="11" spans="1:56" ht="24.95" customHeight="1">
      <c r="A11" s="77">
        <v>11</v>
      </c>
      <c r="B11" s="78">
        <v>401809910</v>
      </c>
      <c r="C11" s="79" t="s">
        <v>87</v>
      </c>
      <c r="D11" s="80">
        <v>20</v>
      </c>
      <c r="E11" s="81" t="s">
        <v>39</v>
      </c>
      <c r="F11" s="82"/>
      <c r="G11" s="82">
        <v>98</v>
      </c>
      <c r="H11" s="83" t="s">
        <v>67</v>
      </c>
      <c r="I11" s="82" t="s">
        <v>68</v>
      </c>
      <c r="J11" s="82" t="s">
        <v>69</v>
      </c>
      <c r="K11" s="82">
        <v>24</v>
      </c>
      <c r="L11" s="82">
        <v>1</v>
      </c>
      <c r="M11" s="82">
        <v>8</v>
      </c>
      <c r="N11" s="82" t="s">
        <v>53</v>
      </c>
      <c r="O11" s="82" t="s">
        <v>54</v>
      </c>
      <c r="P11" s="82"/>
      <c r="Q11" s="84"/>
      <c r="R11" s="85">
        <v>10</v>
      </c>
      <c r="S11" s="85">
        <v>1</v>
      </c>
      <c r="T11" s="85">
        <v>1</v>
      </c>
      <c r="U11" s="82">
        <v>100</v>
      </c>
      <c r="V11" s="86">
        <v>100</v>
      </c>
      <c r="W11" s="82">
        <v>80</v>
      </c>
      <c r="X11" s="82">
        <v>80</v>
      </c>
      <c r="Y11" s="82" t="s">
        <v>80</v>
      </c>
      <c r="Z11" s="82" t="s">
        <v>55</v>
      </c>
      <c r="AA11" s="82">
        <v>100</v>
      </c>
      <c r="AB11" s="82">
        <v>100</v>
      </c>
      <c r="AC11" s="82">
        <v>98</v>
      </c>
      <c r="AD11" s="80" t="s">
        <v>56</v>
      </c>
      <c r="AE11" s="87"/>
      <c r="AF11" s="88">
        <v>1</v>
      </c>
      <c r="AG11" s="89">
        <v>1</v>
      </c>
      <c r="AH11" s="90">
        <v>0</v>
      </c>
      <c r="AI11" s="80">
        <v>20</v>
      </c>
      <c r="AJ11" s="89"/>
      <c r="AK11" s="88">
        <v>7</v>
      </c>
      <c r="AL11" s="88"/>
      <c r="AM11" s="91" t="s">
        <v>41</v>
      </c>
      <c r="AN11" s="105">
        <v>-7</v>
      </c>
      <c r="AO11" s="23" t="s">
        <v>88</v>
      </c>
      <c r="AP11" s="24" t="e">
        <f>(VLOOKUP($AP$3,$B:$AL,31,FALSE))</f>
        <v>#N/A</v>
      </c>
      <c r="AQ11" s="19"/>
      <c r="AR11" s="12"/>
      <c r="AS11" s="13"/>
      <c r="AT11" s="8"/>
      <c r="AU11" s="7"/>
      <c r="AV11" s="7"/>
      <c r="AW11" s="15"/>
      <c r="AX11" s="7"/>
      <c r="AY11" s="7"/>
      <c r="AZ11" s="14"/>
      <c r="BA11" s="14"/>
      <c r="BB11" s="14"/>
      <c r="BD11" s="16"/>
    </row>
    <row r="12" spans="1:56" ht="24.95" customHeight="1">
      <c r="A12" s="77">
        <v>12</v>
      </c>
      <c r="B12" s="78">
        <v>401810916</v>
      </c>
      <c r="C12" s="79" t="s">
        <v>89</v>
      </c>
      <c r="D12" s="80" t="s">
        <v>41</v>
      </c>
      <c r="E12" s="81" t="s">
        <v>39</v>
      </c>
      <c r="F12" s="82"/>
      <c r="G12" s="82">
        <v>85</v>
      </c>
      <c r="H12" s="83" t="s">
        <v>40</v>
      </c>
      <c r="I12" s="82" t="s">
        <v>90</v>
      </c>
      <c r="J12" s="82" t="s">
        <v>41</v>
      </c>
      <c r="K12" s="82"/>
      <c r="L12" s="82"/>
      <c r="M12" s="82"/>
      <c r="N12" s="82" t="s">
        <v>41</v>
      </c>
      <c r="O12" s="82"/>
      <c r="P12" s="82"/>
      <c r="Q12" s="84"/>
      <c r="R12" s="85">
        <v>0</v>
      </c>
      <c r="S12" s="85">
        <v>0</v>
      </c>
      <c r="T12" s="85">
        <v>0</v>
      </c>
      <c r="U12" s="82" t="e">
        <v>#N/A</v>
      </c>
      <c r="V12" s="86" t="e">
        <v>#N/A</v>
      </c>
      <c r="W12" s="82" t="e">
        <v>#N/A</v>
      </c>
      <c r="X12" s="82" t="e">
        <v>#N/A</v>
      </c>
      <c r="Y12" s="82">
        <v>0</v>
      </c>
      <c r="Z12" s="82">
        <v>0</v>
      </c>
      <c r="AA12" s="82">
        <v>0</v>
      </c>
      <c r="AB12" s="82">
        <v>0</v>
      </c>
      <c r="AC12" s="82">
        <v>85</v>
      </c>
      <c r="AD12" s="80"/>
      <c r="AE12" s="87"/>
      <c r="AF12" s="88"/>
      <c r="AG12" s="89" t="s">
        <v>41</v>
      </c>
      <c r="AH12" s="90">
        <v>0</v>
      </c>
      <c r="AI12" s="80" t="s">
        <v>41</v>
      </c>
      <c r="AJ12" s="89"/>
      <c r="AK12" s="88" t="e">
        <v>#VALUE!</v>
      </c>
      <c r="AL12" s="88"/>
      <c r="AM12" s="91" t="s">
        <v>41</v>
      </c>
      <c r="AN12" s="105" t="e">
        <v>#VALUE!</v>
      </c>
      <c r="AO12" s="30" t="s">
        <v>91</v>
      </c>
      <c r="AP12" s="24" t="e">
        <f>(VLOOKUP($AP$3,$B:$AL,32,FALSE))</f>
        <v>#N/A</v>
      </c>
      <c r="AQ12" s="31"/>
      <c r="AR12" s="32"/>
      <c r="AS12" s="13"/>
      <c r="AT12" s="8"/>
      <c r="AU12" s="7"/>
      <c r="AV12" s="14"/>
      <c r="AW12" s="15"/>
      <c r="AX12" s="7"/>
      <c r="AY12" s="7"/>
      <c r="AZ12" s="14"/>
      <c r="BA12" s="14"/>
      <c r="BB12" s="14"/>
      <c r="BD12" s="16"/>
    </row>
    <row r="13" spans="1:56" ht="24.95" customHeight="1" thickBot="1">
      <c r="A13" s="77">
        <v>13</v>
      </c>
      <c r="B13" s="78">
        <v>401810692</v>
      </c>
      <c r="C13" s="79" t="s">
        <v>92</v>
      </c>
      <c r="D13" s="80" t="s">
        <v>41</v>
      </c>
      <c r="E13" s="81" t="s">
        <v>39</v>
      </c>
      <c r="F13" s="82"/>
      <c r="G13" s="82">
        <v>100</v>
      </c>
      <c r="H13" s="83" t="s">
        <v>40</v>
      </c>
      <c r="I13" s="82" t="s">
        <v>93</v>
      </c>
      <c r="J13" s="82" t="s">
        <v>69</v>
      </c>
      <c r="K13" s="82">
        <v>24</v>
      </c>
      <c r="L13" s="82">
        <v>1</v>
      </c>
      <c r="M13" s="82">
        <v>8</v>
      </c>
      <c r="N13" s="82" t="s">
        <v>41</v>
      </c>
      <c r="O13" s="82">
        <v>22</v>
      </c>
      <c r="P13" s="82"/>
      <c r="Q13" s="84"/>
      <c r="R13" s="85">
        <v>0</v>
      </c>
      <c r="S13" s="85">
        <v>0</v>
      </c>
      <c r="T13" s="85">
        <v>0</v>
      </c>
      <c r="U13" s="82" t="s">
        <v>40</v>
      </c>
      <c r="V13" s="86" t="e">
        <v>#N/A</v>
      </c>
      <c r="W13" s="82" t="e">
        <v>#N/A</v>
      </c>
      <c r="X13" s="82" t="s">
        <v>40</v>
      </c>
      <c r="Y13" s="82">
        <v>0</v>
      </c>
      <c r="Z13" s="82" t="s">
        <v>55</v>
      </c>
      <c r="AA13" s="82">
        <v>100</v>
      </c>
      <c r="AB13" s="82">
        <v>0</v>
      </c>
      <c r="AC13" s="82">
        <v>100</v>
      </c>
      <c r="AD13" s="80" t="s">
        <v>41</v>
      </c>
      <c r="AE13" s="87"/>
      <c r="AF13" s="88">
        <v>1</v>
      </c>
      <c r="AG13" s="89">
        <v>0.9</v>
      </c>
      <c r="AH13" s="90">
        <v>0</v>
      </c>
      <c r="AI13" s="80" t="s">
        <v>41</v>
      </c>
      <c r="AJ13" s="89"/>
      <c r="AK13" s="88" t="e">
        <v>#VALUE!</v>
      </c>
      <c r="AL13" s="88"/>
      <c r="AM13" s="91" t="s">
        <v>41</v>
      </c>
      <c r="AN13" s="105" t="e">
        <v>#VALUE!</v>
      </c>
      <c r="AO13" s="33" t="s">
        <v>94</v>
      </c>
      <c r="AP13" s="34" t="e">
        <f>MAX((VLOOKUP($AP$3,$B:$AL,33,FALSE)),(0.1*VLOOKUP($AP$3,$B:$AL,17,FALSE)))</f>
        <v>#N/A</v>
      </c>
      <c r="AQ13" s="35"/>
      <c r="AR13" s="36"/>
      <c r="AS13" s="13"/>
      <c r="AT13" s="8"/>
      <c r="AU13" s="7"/>
      <c r="AV13" s="14"/>
      <c r="AW13" s="15"/>
      <c r="AX13" s="7"/>
      <c r="AY13" s="7"/>
      <c r="AZ13" s="14"/>
      <c r="BA13" s="7"/>
      <c r="BB13" s="7"/>
      <c r="BD13" s="16"/>
    </row>
    <row r="14" spans="1:56" ht="24.95" customHeight="1" thickBot="1">
      <c r="A14" s="77">
        <v>14</v>
      </c>
      <c r="B14" s="78">
        <v>401808642</v>
      </c>
      <c r="C14" s="92" t="s">
        <v>95</v>
      </c>
      <c r="D14" s="80" t="s">
        <v>41</v>
      </c>
      <c r="E14" s="81" t="s">
        <v>39</v>
      </c>
      <c r="F14" s="82"/>
      <c r="G14" s="82"/>
      <c r="H14" s="83" t="s">
        <v>67</v>
      </c>
      <c r="I14" s="82" t="s">
        <v>90</v>
      </c>
      <c r="J14" s="82" t="s">
        <v>41</v>
      </c>
      <c r="K14" s="82"/>
      <c r="L14" s="82"/>
      <c r="M14" s="82"/>
      <c r="N14" s="82" t="s">
        <v>41</v>
      </c>
      <c r="O14" s="82"/>
      <c r="P14" s="82"/>
      <c r="Q14" s="84"/>
      <c r="R14" s="85">
        <v>0</v>
      </c>
      <c r="S14" s="85">
        <v>0</v>
      </c>
      <c r="T14" s="85">
        <v>0</v>
      </c>
      <c r="U14" s="82" t="e">
        <v>#N/A</v>
      </c>
      <c r="V14" s="86" t="e">
        <v>#N/A</v>
      </c>
      <c r="W14" s="82" t="e">
        <v>#N/A</v>
      </c>
      <c r="X14" s="82" t="e">
        <v>#N/A</v>
      </c>
      <c r="Y14" s="82">
        <v>0</v>
      </c>
      <c r="Z14" s="82">
        <v>0</v>
      </c>
      <c r="AA14" s="82">
        <v>0</v>
      </c>
      <c r="AB14" s="82">
        <v>0</v>
      </c>
      <c r="AC14" s="82"/>
      <c r="AD14" s="80" t="s">
        <v>41</v>
      </c>
      <c r="AE14" s="87"/>
      <c r="AF14" s="88"/>
      <c r="AG14" s="89" t="s">
        <v>41</v>
      </c>
      <c r="AH14" s="90">
        <v>0</v>
      </c>
      <c r="AI14" s="80" t="s">
        <v>41</v>
      </c>
      <c r="AJ14" s="89"/>
      <c r="AK14" s="88" t="e">
        <v>#VALUE!</v>
      </c>
      <c r="AL14" s="88"/>
      <c r="AM14" s="91" t="s">
        <v>41</v>
      </c>
      <c r="AN14" s="105" t="e">
        <v>#VALUE!</v>
      </c>
      <c r="AO14" s="37" t="s">
        <v>96</v>
      </c>
      <c r="AP14" s="38" t="e">
        <f>SUM(AP9:AP13)</f>
        <v>#N/A</v>
      </c>
      <c r="AQ14" s="39"/>
      <c r="AR14" s="40"/>
      <c r="AS14" s="13"/>
      <c r="AT14" s="8"/>
      <c r="AU14" s="7"/>
      <c r="AV14" s="14"/>
      <c r="AW14" s="15"/>
      <c r="AX14" s="7"/>
      <c r="AY14" s="7"/>
      <c r="AZ14" s="14"/>
      <c r="BA14" s="14"/>
      <c r="BB14" s="14"/>
      <c r="BD14" s="16"/>
    </row>
    <row r="15" spans="1:56" ht="24.95" customHeight="1" thickBot="1">
      <c r="A15" s="77">
        <v>15</v>
      </c>
      <c r="B15" s="78">
        <v>401810346</v>
      </c>
      <c r="C15" s="79" t="s">
        <v>97</v>
      </c>
      <c r="D15" s="80">
        <v>19</v>
      </c>
      <c r="E15" s="81" t="s">
        <v>39</v>
      </c>
      <c r="F15" s="82"/>
      <c r="G15" s="82">
        <v>100</v>
      </c>
      <c r="H15" s="83" t="s">
        <v>67</v>
      </c>
      <c r="I15" s="82" t="s">
        <v>68</v>
      </c>
      <c r="J15" s="82" t="s">
        <v>69</v>
      </c>
      <c r="K15" s="82">
        <v>24</v>
      </c>
      <c r="L15" s="82">
        <v>1</v>
      </c>
      <c r="M15" s="82">
        <v>8</v>
      </c>
      <c r="N15" s="82" t="s">
        <v>53</v>
      </c>
      <c r="O15" s="82" t="s">
        <v>54</v>
      </c>
      <c r="P15" s="82"/>
      <c r="Q15" s="84"/>
      <c r="R15" s="85">
        <v>0</v>
      </c>
      <c r="S15" s="85">
        <v>1</v>
      </c>
      <c r="T15" s="85">
        <v>0.9</v>
      </c>
      <c r="U15" s="82">
        <v>100</v>
      </c>
      <c r="V15" s="86">
        <v>100</v>
      </c>
      <c r="W15" s="82">
        <v>75</v>
      </c>
      <c r="X15" s="82">
        <v>90</v>
      </c>
      <c r="Y15" s="82">
        <v>0</v>
      </c>
      <c r="Z15" s="82" t="s">
        <v>55</v>
      </c>
      <c r="AA15" s="82">
        <v>100</v>
      </c>
      <c r="AB15" s="82">
        <v>100</v>
      </c>
      <c r="AC15" s="82">
        <v>100</v>
      </c>
      <c r="AD15" s="80" t="s">
        <v>63</v>
      </c>
      <c r="AE15" s="87"/>
      <c r="AF15" s="88">
        <v>1</v>
      </c>
      <c r="AG15" s="89">
        <v>1</v>
      </c>
      <c r="AH15" s="90">
        <v>0</v>
      </c>
      <c r="AI15" s="80">
        <v>19</v>
      </c>
      <c r="AJ15" s="89"/>
      <c r="AK15" s="88">
        <v>6.75</v>
      </c>
      <c r="AL15" s="88"/>
      <c r="AM15" s="91" t="s">
        <v>41</v>
      </c>
      <c r="AN15" s="105">
        <v>-6.75</v>
      </c>
      <c r="AO15" s="41"/>
      <c r="AP15" s="42"/>
      <c r="AQ15" s="43"/>
      <c r="AR15" s="44"/>
      <c r="AS15" s="13"/>
      <c r="AT15" s="8"/>
      <c r="AU15" s="7"/>
      <c r="AV15" s="14"/>
      <c r="AW15" s="15"/>
      <c r="AX15" s="7"/>
      <c r="AY15" s="7"/>
      <c r="AZ15" s="14"/>
      <c r="BA15" s="7"/>
      <c r="BB15" s="7"/>
      <c r="BD15" s="16"/>
    </row>
    <row r="16" spans="1:56" ht="24.95" customHeight="1">
      <c r="A16" s="77">
        <v>16</v>
      </c>
      <c r="B16" s="78">
        <v>401809164</v>
      </c>
      <c r="C16" s="79" t="s">
        <v>98</v>
      </c>
      <c r="D16" s="80">
        <v>17.75</v>
      </c>
      <c r="E16" s="81" t="s">
        <v>39</v>
      </c>
      <c r="F16" s="82"/>
      <c r="G16" s="82">
        <v>85</v>
      </c>
      <c r="H16" s="83" t="s">
        <v>40</v>
      </c>
      <c r="I16" s="82" t="s">
        <v>68</v>
      </c>
      <c r="J16" s="82" t="s">
        <v>69</v>
      </c>
      <c r="K16" s="82">
        <v>24</v>
      </c>
      <c r="L16" s="82">
        <v>1</v>
      </c>
      <c r="M16" s="82">
        <v>8</v>
      </c>
      <c r="N16" s="82" t="s">
        <v>53</v>
      </c>
      <c r="O16" s="82" t="s">
        <v>54</v>
      </c>
      <c r="P16" s="82"/>
      <c r="Q16" s="84"/>
      <c r="R16" s="85">
        <v>0</v>
      </c>
      <c r="S16" s="85">
        <v>1</v>
      </c>
      <c r="T16" s="85">
        <v>1</v>
      </c>
      <c r="U16" s="82" t="s">
        <v>40</v>
      </c>
      <c r="V16" s="86">
        <v>100</v>
      </c>
      <c r="W16" s="82">
        <v>10</v>
      </c>
      <c r="X16" s="82" t="s">
        <v>40</v>
      </c>
      <c r="Y16" s="82">
        <v>0</v>
      </c>
      <c r="Z16" s="82" t="s">
        <v>55</v>
      </c>
      <c r="AA16" s="82">
        <v>100</v>
      </c>
      <c r="AB16" s="82">
        <v>0</v>
      </c>
      <c r="AC16" s="82">
        <v>85</v>
      </c>
      <c r="AD16" s="80" t="s">
        <v>56</v>
      </c>
      <c r="AE16" s="87"/>
      <c r="AF16" s="88">
        <v>1</v>
      </c>
      <c r="AG16" s="89">
        <v>0.9</v>
      </c>
      <c r="AH16" s="90">
        <v>0</v>
      </c>
      <c r="AI16" s="80">
        <v>17.75</v>
      </c>
      <c r="AJ16" s="89"/>
      <c r="AK16" s="88">
        <v>6.3375000000000004</v>
      </c>
      <c r="AL16" s="88"/>
      <c r="AM16" s="91" t="s">
        <v>41</v>
      </c>
      <c r="AN16" s="105">
        <v>-6.3375000000000004</v>
      </c>
      <c r="AO16" s="4" t="s">
        <v>99</v>
      </c>
      <c r="AP16" s="5" t="s">
        <v>37</v>
      </c>
      <c r="AQ16" s="5"/>
      <c r="AR16" s="6"/>
      <c r="AS16" s="13"/>
      <c r="AT16" s="8"/>
      <c r="AU16" s="7"/>
      <c r="AV16" s="14"/>
      <c r="AW16" s="15"/>
      <c r="AX16" s="7"/>
      <c r="AY16" s="7"/>
      <c r="AZ16" s="14"/>
      <c r="BA16" s="14"/>
      <c r="BB16" s="14"/>
      <c r="BD16" s="16"/>
    </row>
    <row r="17" spans="1:56" ht="24.95" customHeight="1">
      <c r="A17" s="77">
        <v>17</v>
      </c>
      <c r="B17" s="78">
        <v>401809525</v>
      </c>
      <c r="C17" s="79" t="s">
        <v>100</v>
      </c>
      <c r="D17" s="80">
        <v>20</v>
      </c>
      <c r="E17" s="81" t="s">
        <v>39</v>
      </c>
      <c r="F17" s="82"/>
      <c r="G17" s="82">
        <v>100</v>
      </c>
      <c r="H17" s="83" t="s">
        <v>67</v>
      </c>
      <c r="I17" s="82" t="s">
        <v>68</v>
      </c>
      <c r="J17" s="82" t="s">
        <v>69</v>
      </c>
      <c r="K17" s="82">
        <v>24</v>
      </c>
      <c r="L17" s="82">
        <v>1</v>
      </c>
      <c r="M17" s="82">
        <v>8</v>
      </c>
      <c r="N17" s="82" t="s">
        <v>53</v>
      </c>
      <c r="O17" s="82" t="s">
        <v>70</v>
      </c>
      <c r="P17" s="82">
        <v>29</v>
      </c>
      <c r="Q17" s="84"/>
      <c r="R17" s="85">
        <v>0</v>
      </c>
      <c r="S17" s="85">
        <v>0</v>
      </c>
      <c r="T17" s="85">
        <v>0</v>
      </c>
      <c r="U17" s="82">
        <v>100</v>
      </c>
      <c r="V17" s="86" t="e">
        <v>#N/A</v>
      </c>
      <c r="W17" s="82" t="e">
        <v>#N/A</v>
      </c>
      <c r="X17" s="82">
        <v>90</v>
      </c>
      <c r="Y17" s="82">
        <v>0</v>
      </c>
      <c r="Z17" s="82" t="s">
        <v>55</v>
      </c>
      <c r="AA17" s="82">
        <v>100</v>
      </c>
      <c r="AB17" s="82">
        <v>0</v>
      </c>
      <c r="AC17" s="82">
        <v>100</v>
      </c>
      <c r="AD17" s="80" t="s">
        <v>63</v>
      </c>
      <c r="AE17" s="87"/>
      <c r="AF17" s="88">
        <v>1</v>
      </c>
      <c r="AG17" s="89">
        <v>1</v>
      </c>
      <c r="AH17" s="90">
        <v>0</v>
      </c>
      <c r="AI17" s="80">
        <v>20</v>
      </c>
      <c r="AJ17" s="89"/>
      <c r="AK17" s="88">
        <v>7</v>
      </c>
      <c r="AL17" s="88"/>
      <c r="AM17" s="91" t="s">
        <v>41</v>
      </c>
      <c r="AN17" s="105">
        <v>-7</v>
      </c>
      <c r="AO17" s="10" t="s">
        <v>45</v>
      </c>
      <c r="AP17" s="9">
        <f>AP3</f>
        <v>0</v>
      </c>
      <c r="AQ17" s="11" t="s">
        <v>46</v>
      </c>
      <c r="AR17" s="12"/>
      <c r="AS17" s="13"/>
      <c r="AT17" s="8"/>
      <c r="AU17" s="7"/>
      <c r="AV17" s="14"/>
      <c r="AW17" s="15"/>
      <c r="AX17" s="7"/>
      <c r="AY17" s="7"/>
      <c r="AZ17" s="14"/>
      <c r="BA17" s="14"/>
      <c r="BB17" s="14"/>
      <c r="BD17" s="16"/>
    </row>
    <row r="18" spans="1:56" ht="24.95" customHeight="1">
      <c r="A18" s="77">
        <v>18</v>
      </c>
      <c r="B18" s="78">
        <v>401811003</v>
      </c>
      <c r="C18" s="79" t="s">
        <v>101</v>
      </c>
      <c r="D18" s="80" t="s">
        <v>41</v>
      </c>
      <c r="E18" s="81" t="s">
        <v>39</v>
      </c>
      <c r="F18" s="82" t="s">
        <v>49</v>
      </c>
      <c r="G18" s="82" t="s">
        <v>49</v>
      </c>
      <c r="H18" s="83" t="s">
        <v>40</v>
      </c>
      <c r="I18" s="82" t="s">
        <v>68</v>
      </c>
      <c r="J18" s="82" t="s">
        <v>83</v>
      </c>
      <c r="K18" s="82" t="s">
        <v>51</v>
      </c>
      <c r="L18" s="82" t="s">
        <v>102</v>
      </c>
      <c r="M18" s="82" t="s">
        <v>52</v>
      </c>
      <c r="N18" s="82" t="s">
        <v>41</v>
      </c>
      <c r="O18" s="82"/>
      <c r="P18" s="82"/>
      <c r="Q18" s="84"/>
      <c r="R18" s="85">
        <v>0</v>
      </c>
      <c r="S18" s="85">
        <v>0</v>
      </c>
      <c r="T18" s="85">
        <v>0</v>
      </c>
      <c r="U18" s="82" t="s">
        <v>40</v>
      </c>
      <c r="V18" s="86" t="e">
        <v>#N/A</v>
      </c>
      <c r="W18" s="82" t="e">
        <v>#N/A</v>
      </c>
      <c r="X18" s="82" t="s">
        <v>40</v>
      </c>
      <c r="Y18" s="82">
        <v>0</v>
      </c>
      <c r="Z18" s="82">
        <v>0</v>
      </c>
      <c r="AA18" s="82">
        <v>0</v>
      </c>
      <c r="AB18" s="82">
        <v>0</v>
      </c>
      <c r="AC18" s="82"/>
      <c r="AD18" s="80" t="s">
        <v>41</v>
      </c>
      <c r="AE18" s="87"/>
      <c r="AF18" s="88">
        <v>0.9</v>
      </c>
      <c r="AG18" s="89" t="s">
        <v>41</v>
      </c>
      <c r="AH18" s="90">
        <v>0</v>
      </c>
      <c r="AI18" s="80" t="s">
        <v>41</v>
      </c>
      <c r="AJ18" s="89"/>
      <c r="AK18" s="88" t="e">
        <v>#VALUE!</v>
      </c>
      <c r="AL18" s="88"/>
      <c r="AM18" s="91" t="s">
        <v>41</v>
      </c>
      <c r="AN18" s="105" t="e">
        <v>#VALUE!</v>
      </c>
      <c r="AO18" s="17" t="s">
        <v>57</v>
      </c>
      <c r="AP18" s="18" t="e">
        <f>VLOOKUP($AP17,$B:$AL,2,FALSE)</f>
        <v>#N/A</v>
      </c>
      <c r="AQ18" s="19"/>
      <c r="AR18" s="12"/>
      <c r="AS18" s="13"/>
      <c r="AT18" s="8"/>
      <c r="AU18" s="7"/>
      <c r="AV18" s="14"/>
      <c r="AW18" s="15"/>
      <c r="AX18" s="7"/>
      <c r="AY18" s="7"/>
      <c r="AZ18" s="14"/>
      <c r="BA18" s="7"/>
      <c r="BB18" s="7"/>
      <c r="BD18" s="16"/>
    </row>
    <row r="19" spans="1:56" ht="24.95" customHeight="1">
      <c r="A19" s="77">
        <v>19</v>
      </c>
      <c r="B19" s="78">
        <v>401810354</v>
      </c>
      <c r="C19" s="79" t="s">
        <v>103</v>
      </c>
      <c r="D19" s="80">
        <v>19.5</v>
      </c>
      <c r="E19" s="81" t="s">
        <v>39</v>
      </c>
      <c r="F19" s="82"/>
      <c r="G19" s="82">
        <v>100</v>
      </c>
      <c r="H19" s="83" t="s">
        <v>40</v>
      </c>
      <c r="I19" s="82" t="s">
        <v>68</v>
      </c>
      <c r="J19" s="82" t="s">
        <v>69</v>
      </c>
      <c r="K19" s="82">
        <v>24</v>
      </c>
      <c r="L19" s="82">
        <v>1</v>
      </c>
      <c r="M19" s="82">
        <v>8</v>
      </c>
      <c r="N19" s="82" t="s">
        <v>53</v>
      </c>
      <c r="O19" s="82" t="s">
        <v>54</v>
      </c>
      <c r="P19" s="82"/>
      <c r="Q19" s="84"/>
      <c r="R19" s="85">
        <v>0</v>
      </c>
      <c r="S19" s="85">
        <v>0.75</v>
      </c>
      <c r="T19" s="85">
        <v>1</v>
      </c>
      <c r="U19" s="82">
        <v>99</v>
      </c>
      <c r="V19" s="86" t="s">
        <v>40</v>
      </c>
      <c r="W19" s="82" t="s">
        <v>40</v>
      </c>
      <c r="X19" s="82">
        <v>90</v>
      </c>
      <c r="Y19" s="82" t="s">
        <v>80</v>
      </c>
      <c r="Z19" s="82" t="s">
        <v>55</v>
      </c>
      <c r="AA19" s="82">
        <v>100</v>
      </c>
      <c r="AB19" s="82">
        <v>100</v>
      </c>
      <c r="AC19" s="82">
        <v>100</v>
      </c>
      <c r="AD19" s="80" t="s">
        <v>63</v>
      </c>
      <c r="AE19" s="87"/>
      <c r="AF19" s="88">
        <v>1</v>
      </c>
      <c r="AG19" s="89">
        <v>1</v>
      </c>
      <c r="AH19" s="90">
        <v>0</v>
      </c>
      <c r="AI19" s="80">
        <v>19.5</v>
      </c>
      <c r="AJ19" s="89"/>
      <c r="AK19" s="88">
        <v>6.875</v>
      </c>
      <c r="AL19" s="88"/>
      <c r="AM19" s="91" t="s">
        <v>41</v>
      </c>
      <c r="AN19" s="105">
        <v>-6.875</v>
      </c>
      <c r="AO19" s="20" t="s">
        <v>104</v>
      </c>
      <c r="AP19" s="21" t="e">
        <f>AP28</f>
        <v>#N/A</v>
      </c>
      <c r="AQ19" s="11" t="s">
        <v>65</v>
      </c>
      <c r="AR19" s="22"/>
      <c r="AS19" s="13"/>
      <c r="AT19" s="8"/>
      <c r="AU19" s="7"/>
      <c r="AV19" s="14"/>
      <c r="AW19" s="15"/>
      <c r="AX19" s="7"/>
      <c r="AY19" s="7"/>
      <c r="AZ19" s="14"/>
      <c r="BA19" s="14"/>
      <c r="BB19" s="14"/>
      <c r="BD19" s="16"/>
    </row>
    <row r="20" spans="1:56" ht="24.95" customHeight="1">
      <c r="A20" s="77">
        <v>20</v>
      </c>
      <c r="B20" s="78">
        <v>401808868</v>
      </c>
      <c r="C20" s="79" t="s">
        <v>105</v>
      </c>
      <c r="D20" s="80">
        <v>13.5</v>
      </c>
      <c r="E20" s="81" t="s">
        <v>39</v>
      </c>
      <c r="F20" s="82"/>
      <c r="G20" s="82">
        <v>100</v>
      </c>
      <c r="H20" s="83" t="s">
        <v>40</v>
      </c>
      <c r="I20" s="82" t="s">
        <v>68</v>
      </c>
      <c r="J20" s="82" t="s">
        <v>41</v>
      </c>
      <c r="K20" s="82"/>
      <c r="L20" s="82"/>
      <c r="M20" s="82"/>
      <c r="N20" s="82" t="s">
        <v>41</v>
      </c>
      <c r="O20" s="82"/>
      <c r="P20" s="82"/>
      <c r="Q20" s="84"/>
      <c r="R20" s="85">
        <v>0</v>
      </c>
      <c r="S20" s="85">
        <v>0</v>
      </c>
      <c r="T20" s="85">
        <v>0</v>
      </c>
      <c r="U20" s="82">
        <v>100</v>
      </c>
      <c r="V20" s="86" t="e">
        <v>#N/A</v>
      </c>
      <c r="W20" s="82" t="e">
        <v>#N/A</v>
      </c>
      <c r="X20" s="82">
        <v>60</v>
      </c>
      <c r="Y20" s="82">
        <v>0</v>
      </c>
      <c r="Z20" s="82" t="s">
        <v>55</v>
      </c>
      <c r="AA20" s="82">
        <v>100</v>
      </c>
      <c r="AB20" s="82">
        <v>50</v>
      </c>
      <c r="AC20" s="82"/>
      <c r="AD20" s="80" t="s">
        <v>41</v>
      </c>
      <c r="AE20" s="87"/>
      <c r="AF20" s="88"/>
      <c r="AG20" s="89" t="s">
        <v>41</v>
      </c>
      <c r="AH20" s="90">
        <v>0</v>
      </c>
      <c r="AI20" s="80">
        <v>13.5</v>
      </c>
      <c r="AJ20" s="89"/>
      <c r="AK20" s="88" t="e">
        <v>#VALUE!</v>
      </c>
      <c r="AL20" s="88"/>
      <c r="AM20" s="91" t="s">
        <v>41</v>
      </c>
      <c r="AN20" s="105" t="e">
        <v>#VALUE!</v>
      </c>
      <c r="AO20" s="20"/>
      <c r="AP20" s="21"/>
      <c r="AQ20" s="11"/>
      <c r="AR20" s="22"/>
      <c r="AS20" s="13"/>
      <c r="AT20" s="8"/>
      <c r="AU20" s="7"/>
      <c r="AV20" s="14"/>
      <c r="AW20" s="15"/>
      <c r="AX20" s="7"/>
      <c r="AY20" s="7"/>
      <c r="AZ20" s="14"/>
      <c r="BA20" s="14"/>
      <c r="BB20" s="14"/>
      <c r="BD20" s="16"/>
    </row>
    <row r="21" spans="1:56" ht="24.95" customHeight="1">
      <c r="A21" s="77">
        <v>21</v>
      </c>
      <c r="B21" s="78">
        <v>401810274</v>
      </c>
      <c r="C21" s="79" t="s">
        <v>106</v>
      </c>
      <c r="D21" s="80">
        <v>20</v>
      </c>
      <c r="E21" s="81" t="s">
        <v>39</v>
      </c>
      <c r="F21" s="82"/>
      <c r="G21" s="82">
        <v>100</v>
      </c>
      <c r="H21" s="83" t="s">
        <v>67</v>
      </c>
      <c r="I21" s="82" t="s">
        <v>68</v>
      </c>
      <c r="J21" s="82" t="s">
        <v>69</v>
      </c>
      <c r="K21" s="82">
        <v>24</v>
      </c>
      <c r="L21" s="82">
        <v>1</v>
      </c>
      <c r="M21" s="82">
        <v>8</v>
      </c>
      <c r="N21" s="82" t="s">
        <v>53</v>
      </c>
      <c r="O21" s="82" t="s">
        <v>54</v>
      </c>
      <c r="P21" s="82"/>
      <c r="Q21" s="84"/>
      <c r="R21" s="85">
        <v>10</v>
      </c>
      <c r="S21" s="85">
        <v>1</v>
      </c>
      <c r="T21" s="85">
        <v>1</v>
      </c>
      <c r="U21" s="82">
        <v>100</v>
      </c>
      <c r="V21" s="86">
        <v>100</v>
      </c>
      <c r="W21" s="82">
        <v>100</v>
      </c>
      <c r="X21" s="82">
        <v>100</v>
      </c>
      <c r="Y21" s="82" t="s">
        <v>80</v>
      </c>
      <c r="Z21" s="82" t="s">
        <v>55</v>
      </c>
      <c r="AA21" s="82">
        <v>100</v>
      </c>
      <c r="AB21" s="82">
        <v>100</v>
      </c>
      <c r="AC21" s="82">
        <v>100</v>
      </c>
      <c r="AD21" s="80" t="s">
        <v>56</v>
      </c>
      <c r="AE21" s="87">
        <v>10</v>
      </c>
      <c r="AF21" s="88">
        <v>1</v>
      </c>
      <c r="AG21" s="89">
        <v>1</v>
      </c>
      <c r="AH21" s="90">
        <v>1</v>
      </c>
      <c r="AI21" s="80">
        <v>20</v>
      </c>
      <c r="AJ21" s="89"/>
      <c r="AK21" s="88">
        <v>8</v>
      </c>
      <c r="AL21" s="88"/>
      <c r="AM21" s="91" t="s">
        <v>41</v>
      </c>
      <c r="AN21" s="105">
        <v>-8</v>
      </c>
      <c r="AO21" s="23" t="s">
        <v>75</v>
      </c>
      <c r="AP21" s="24" t="e">
        <f>VLOOKUP($AP$3,B:AL,34,FALSE)</f>
        <v>#N/A</v>
      </c>
      <c r="AQ21" s="25" t="s">
        <v>107</v>
      </c>
      <c r="AR21" s="26"/>
      <c r="AS21" s="13"/>
      <c r="AT21" s="8"/>
      <c r="AU21" s="7"/>
      <c r="AV21" s="14"/>
      <c r="AW21" s="15"/>
      <c r="AX21" s="7"/>
      <c r="AY21" s="7"/>
      <c r="AZ21" s="14"/>
      <c r="BA21" s="14"/>
      <c r="BB21" s="14"/>
      <c r="BD21" s="16"/>
    </row>
    <row r="22" spans="1:56" ht="24.95" customHeight="1">
      <c r="A22" s="77">
        <v>22</v>
      </c>
      <c r="B22" s="78">
        <v>401811204</v>
      </c>
      <c r="C22" s="79" t="s">
        <v>108</v>
      </c>
      <c r="D22" s="80">
        <v>16.25</v>
      </c>
      <c r="E22" s="81" t="s">
        <v>39</v>
      </c>
      <c r="F22" s="82"/>
      <c r="G22" s="82"/>
      <c r="H22" s="83" t="s">
        <v>109</v>
      </c>
      <c r="I22" s="82" t="s">
        <v>41</v>
      </c>
      <c r="J22" s="82" t="s">
        <v>41</v>
      </c>
      <c r="K22" s="82"/>
      <c r="L22" s="82"/>
      <c r="M22" s="82"/>
      <c r="N22" s="82" t="s">
        <v>41</v>
      </c>
      <c r="O22" s="82" t="s">
        <v>110</v>
      </c>
      <c r="P22" s="82"/>
      <c r="Q22" s="84" t="s">
        <v>111</v>
      </c>
      <c r="R22" s="85">
        <v>0</v>
      </c>
      <c r="S22" s="85">
        <v>0</v>
      </c>
      <c r="T22" s="85">
        <v>0</v>
      </c>
      <c r="U22" s="82" t="s">
        <v>40</v>
      </c>
      <c r="V22" s="86" t="e">
        <v>#N/A</v>
      </c>
      <c r="W22" s="82" t="e">
        <v>#N/A</v>
      </c>
      <c r="X22" s="82" t="s">
        <v>40</v>
      </c>
      <c r="Y22" s="82">
        <v>0</v>
      </c>
      <c r="Z22" s="82">
        <v>0</v>
      </c>
      <c r="AA22" s="82" t="s">
        <v>112</v>
      </c>
      <c r="AB22" s="82">
        <v>0</v>
      </c>
      <c r="AC22" s="82"/>
      <c r="AD22" s="80"/>
      <c r="AE22" s="87"/>
      <c r="AF22" s="88"/>
      <c r="AG22" s="89" t="s">
        <v>41</v>
      </c>
      <c r="AH22" s="90">
        <v>0</v>
      </c>
      <c r="AI22" s="80">
        <v>16.25</v>
      </c>
      <c r="AJ22" s="89"/>
      <c r="AK22" s="88" t="e">
        <v>#VALUE!</v>
      </c>
      <c r="AL22" s="88"/>
      <c r="AM22" s="91" t="s">
        <v>41</v>
      </c>
      <c r="AN22" s="105" t="e">
        <v>#VALUE!</v>
      </c>
      <c r="AO22" s="23" t="s">
        <v>78</v>
      </c>
      <c r="AP22" s="24" t="e">
        <f>VLOOKUP($AP$3,B:AL,35,FALSE)</f>
        <v>#N/A</v>
      </c>
      <c r="AQ22" s="25"/>
      <c r="AR22" s="26"/>
      <c r="AS22" s="13"/>
      <c r="AT22" s="8"/>
      <c r="AU22" s="7"/>
      <c r="AV22" s="14"/>
      <c r="AW22" s="15"/>
      <c r="AX22" s="7"/>
      <c r="AY22" s="7"/>
      <c r="AZ22" s="14"/>
      <c r="BA22" s="14"/>
      <c r="BB22" s="14"/>
      <c r="BD22" s="16"/>
    </row>
    <row r="23" spans="1:56" ht="24.95" customHeight="1">
      <c r="A23" s="77">
        <v>23</v>
      </c>
      <c r="B23" s="78">
        <v>401806780</v>
      </c>
      <c r="C23" s="79" t="s">
        <v>113</v>
      </c>
      <c r="D23" s="80" t="s">
        <v>41</v>
      </c>
      <c r="E23" s="81" t="s">
        <v>39</v>
      </c>
      <c r="F23" s="82"/>
      <c r="G23" s="82"/>
      <c r="H23" s="83" t="s">
        <v>40</v>
      </c>
      <c r="I23" s="82" t="s">
        <v>59</v>
      </c>
      <c r="J23" s="82" t="s">
        <v>41</v>
      </c>
      <c r="K23" s="82"/>
      <c r="L23" s="82"/>
      <c r="M23" s="82"/>
      <c r="N23" s="82" t="s">
        <v>41</v>
      </c>
      <c r="O23" s="82"/>
      <c r="P23" s="82"/>
      <c r="Q23" s="84"/>
      <c r="R23" s="85">
        <v>0</v>
      </c>
      <c r="S23" s="85">
        <v>0</v>
      </c>
      <c r="T23" s="85">
        <v>0</v>
      </c>
      <c r="U23" s="82" t="e">
        <v>#N/A</v>
      </c>
      <c r="V23" s="86" t="e">
        <v>#N/A</v>
      </c>
      <c r="W23" s="82" t="e">
        <v>#N/A</v>
      </c>
      <c r="X23" s="82" t="e">
        <v>#N/A</v>
      </c>
      <c r="Y23" s="82">
        <v>0</v>
      </c>
      <c r="Z23" s="82">
        <v>0</v>
      </c>
      <c r="AA23" s="82">
        <v>0</v>
      </c>
      <c r="AB23" s="82">
        <v>0</v>
      </c>
      <c r="AC23" s="82"/>
      <c r="AD23" s="80" t="s">
        <v>41</v>
      </c>
      <c r="AE23" s="87"/>
      <c r="AF23" s="88"/>
      <c r="AG23" s="89" t="s">
        <v>41</v>
      </c>
      <c r="AH23" s="90">
        <v>0</v>
      </c>
      <c r="AI23" s="80" t="s">
        <v>41</v>
      </c>
      <c r="AJ23" s="89"/>
      <c r="AK23" s="88" t="e">
        <v>#VALUE!</v>
      </c>
      <c r="AL23" s="88"/>
      <c r="AM23" s="91" t="s">
        <v>41</v>
      </c>
      <c r="AN23" s="105" t="e">
        <v>#VALUE!</v>
      </c>
      <c r="AO23" s="23" t="s">
        <v>114</v>
      </c>
      <c r="AP23" s="24">
        <f>IFERROR(AP21*2/20,0)</f>
        <v>0</v>
      </c>
      <c r="AQ23" s="25"/>
      <c r="AR23" s="26"/>
      <c r="AS23" s="13"/>
      <c r="AT23" s="8"/>
      <c r="AU23" s="7"/>
      <c r="AV23" s="14"/>
      <c r="AW23" s="15"/>
      <c r="AX23" s="7"/>
      <c r="AY23" s="7"/>
      <c r="AZ23" s="14"/>
      <c r="BA23" s="14"/>
      <c r="BB23" s="14"/>
      <c r="BD23" s="16"/>
    </row>
    <row r="24" spans="1:56" ht="24.95" customHeight="1">
      <c r="A24" s="77">
        <v>24</v>
      </c>
      <c r="B24" s="78">
        <v>401809027</v>
      </c>
      <c r="C24" s="79" t="s">
        <v>115</v>
      </c>
      <c r="D24" s="80">
        <v>12.5</v>
      </c>
      <c r="E24" s="81" t="s">
        <v>39</v>
      </c>
      <c r="F24" s="82"/>
      <c r="G24" s="82">
        <v>60</v>
      </c>
      <c r="H24" s="83" t="s">
        <v>67</v>
      </c>
      <c r="I24" s="82" t="s">
        <v>68</v>
      </c>
      <c r="J24" s="82" t="s">
        <v>69</v>
      </c>
      <c r="K24" s="82">
        <v>24</v>
      </c>
      <c r="L24" s="82">
        <v>1</v>
      </c>
      <c r="M24" s="82">
        <v>8</v>
      </c>
      <c r="N24" s="82" t="s">
        <v>53</v>
      </c>
      <c r="O24" s="82" t="s">
        <v>54</v>
      </c>
      <c r="P24" s="82">
        <v>29</v>
      </c>
      <c r="Q24" s="84"/>
      <c r="R24" s="85">
        <v>9.9</v>
      </c>
      <c r="S24" s="85">
        <v>1</v>
      </c>
      <c r="T24" s="85">
        <v>1</v>
      </c>
      <c r="U24" s="82">
        <v>100</v>
      </c>
      <c r="V24" s="86">
        <v>100</v>
      </c>
      <c r="W24" s="82">
        <v>99</v>
      </c>
      <c r="X24" s="82">
        <v>95</v>
      </c>
      <c r="Y24" s="82" t="s">
        <v>80</v>
      </c>
      <c r="Z24" s="82" t="s">
        <v>55</v>
      </c>
      <c r="AA24" s="82">
        <v>100</v>
      </c>
      <c r="AB24" s="82">
        <v>100</v>
      </c>
      <c r="AC24" s="82">
        <v>60</v>
      </c>
      <c r="AD24" s="80" t="s">
        <v>56</v>
      </c>
      <c r="AE24" s="87"/>
      <c r="AF24" s="88">
        <v>1</v>
      </c>
      <c r="AG24" s="89">
        <v>1</v>
      </c>
      <c r="AH24" s="90">
        <v>0</v>
      </c>
      <c r="AI24" s="80">
        <v>12.5</v>
      </c>
      <c r="AJ24" s="89"/>
      <c r="AK24" s="88">
        <v>5.125</v>
      </c>
      <c r="AL24" s="88"/>
      <c r="AM24" s="91" t="s">
        <v>41</v>
      </c>
      <c r="AN24" s="105">
        <v>-5.125</v>
      </c>
      <c r="AO24" s="28" t="s">
        <v>116</v>
      </c>
      <c r="AP24" s="29">
        <f>IFERROR(AP22*4/20,0)</f>
        <v>0</v>
      </c>
      <c r="AQ24" s="11" t="s">
        <v>86</v>
      </c>
      <c r="AR24" s="12"/>
      <c r="AS24" s="13"/>
      <c r="AT24" s="8"/>
      <c r="AU24" s="7"/>
      <c r="AV24" s="14"/>
      <c r="AW24" s="15"/>
      <c r="AX24" s="7"/>
      <c r="AY24" s="7"/>
      <c r="AZ24" s="14"/>
      <c r="BA24" s="14"/>
      <c r="BB24" s="14"/>
      <c r="BD24" s="16"/>
    </row>
    <row r="25" spans="1:56" ht="24.95" customHeight="1">
      <c r="A25" s="77">
        <v>25</v>
      </c>
      <c r="B25" s="78">
        <v>401809084</v>
      </c>
      <c r="C25" s="79" t="s">
        <v>117</v>
      </c>
      <c r="D25" s="80">
        <v>16.5</v>
      </c>
      <c r="E25" s="81" t="s">
        <v>39</v>
      </c>
      <c r="F25" s="82" t="s">
        <v>49</v>
      </c>
      <c r="G25" s="82"/>
      <c r="H25" s="83" t="s">
        <v>67</v>
      </c>
      <c r="I25" s="82" t="s">
        <v>41</v>
      </c>
      <c r="J25" s="82" t="s">
        <v>69</v>
      </c>
      <c r="K25" s="82">
        <v>24</v>
      </c>
      <c r="L25" s="82">
        <v>1</v>
      </c>
      <c r="M25" s="82">
        <v>8</v>
      </c>
      <c r="N25" s="82" t="s">
        <v>41</v>
      </c>
      <c r="O25" s="82" t="s">
        <v>54</v>
      </c>
      <c r="P25" s="82"/>
      <c r="Q25" s="84"/>
      <c r="R25" s="85">
        <v>0</v>
      </c>
      <c r="S25" s="85">
        <v>1</v>
      </c>
      <c r="T25" s="85">
        <v>1</v>
      </c>
      <c r="U25" s="82">
        <v>100</v>
      </c>
      <c r="V25" s="86" t="s">
        <v>40</v>
      </c>
      <c r="W25" s="82" t="s">
        <v>40</v>
      </c>
      <c r="X25" s="82">
        <v>80</v>
      </c>
      <c r="Y25" s="82" t="s">
        <v>80</v>
      </c>
      <c r="Z25" s="82">
        <v>0</v>
      </c>
      <c r="AA25" s="82">
        <v>100</v>
      </c>
      <c r="AB25" s="82">
        <v>100</v>
      </c>
      <c r="AC25" s="82"/>
      <c r="AD25" s="80" t="s">
        <v>56</v>
      </c>
      <c r="AE25" s="87"/>
      <c r="AF25" s="88">
        <v>0.9</v>
      </c>
      <c r="AG25" s="89">
        <v>1</v>
      </c>
      <c r="AH25" s="90">
        <v>0</v>
      </c>
      <c r="AI25" s="80">
        <v>16.5</v>
      </c>
      <c r="AJ25" s="89"/>
      <c r="AK25" s="88">
        <v>6.0250000000000004</v>
      </c>
      <c r="AL25" s="88"/>
      <c r="AM25" s="91" t="s">
        <v>41</v>
      </c>
      <c r="AN25" s="105">
        <v>-6.0250000000000004</v>
      </c>
      <c r="AO25" s="23" t="s">
        <v>118</v>
      </c>
      <c r="AP25" s="24" t="e">
        <f>2*(VLOOKUP($AP$3,$B:$AL,31,FALSE))</f>
        <v>#N/A</v>
      </c>
      <c r="AQ25" s="19"/>
      <c r="AR25" s="12"/>
      <c r="AS25" s="13"/>
      <c r="AT25" s="8"/>
      <c r="AU25" s="7"/>
      <c r="AV25" s="14"/>
      <c r="AW25" s="15"/>
      <c r="AX25" s="7"/>
      <c r="AY25" s="7"/>
      <c r="AZ25" s="14"/>
      <c r="BA25" s="14"/>
      <c r="BB25" s="14"/>
      <c r="BD25" s="16"/>
    </row>
    <row r="26" spans="1:56" ht="24.95" customHeight="1">
      <c r="A26" s="77">
        <v>26</v>
      </c>
      <c r="B26" s="93">
        <v>401805125</v>
      </c>
      <c r="C26" s="92" t="s">
        <v>119</v>
      </c>
      <c r="D26" s="80">
        <v>15.75</v>
      </c>
      <c r="E26" s="81" t="s">
        <v>39</v>
      </c>
      <c r="F26" s="82"/>
      <c r="G26" s="82">
        <v>95</v>
      </c>
      <c r="H26" s="83" t="s">
        <v>67</v>
      </c>
      <c r="I26" s="82" t="s">
        <v>41</v>
      </c>
      <c r="J26" s="82" t="s">
        <v>41</v>
      </c>
      <c r="K26" s="82"/>
      <c r="L26" s="82"/>
      <c r="M26" s="82"/>
      <c r="N26" s="82" t="s">
        <v>41</v>
      </c>
      <c r="O26" s="82"/>
      <c r="P26" s="82"/>
      <c r="Q26" s="84"/>
      <c r="R26" s="85">
        <v>0</v>
      </c>
      <c r="S26" s="85">
        <v>0</v>
      </c>
      <c r="T26" s="85">
        <v>0.8</v>
      </c>
      <c r="U26" s="82" t="s">
        <v>40</v>
      </c>
      <c r="V26" s="86">
        <v>100</v>
      </c>
      <c r="W26" s="82">
        <v>90</v>
      </c>
      <c r="X26" s="82" t="s">
        <v>40</v>
      </c>
      <c r="Y26" s="82">
        <v>0</v>
      </c>
      <c r="Z26" s="82" t="s">
        <v>73</v>
      </c>
      <c r="AA26" s="82">
        <v>100</v>
      </c>
      <c r="AB26" s="82">
        <v>100</v>
      </c>
      <c r="AC26" s="82">
        <v>95</v>
      </c>
      <c r="AD26" s="80"/>
      <c r="AE26" s="87"/>
      <c r="AF26" s="88"/>
      <c r="AG26" s="89">
        <v>0.8</v>
      </c>
      <c r="AH26" s="90">
        <v>0</v>
      </c>
      <c r="AI26" s="80">
        <v>15.75</v>
      </c>
      <c r="AJ26" s="89"/>
      <c r="AK26" s="88">
        <v>4.7374999999999998</v>
      </c>
      <c r="AL26" s="88"/>
      <c r="AM26" s="91" t="s">
        <v>41</v>
      </c>
      <c r="AN26" s="105">
        <v>-4.7374999999999998</v>
      </c>
      <c r="AO26" s="30" t="s">
        <v>120</v>
      </c>
      <c r="AP26" s="34" t="e">
        <f>2*MAX((VLOOKUP($AP$3,$B:$AL,32,FALSE)),(VLOOKUP($AP$3,$B:$AL,19,FALSE)))</f>
        <v>#N/A</v>
      </c>
      <c r="AQ26" s="31"/>
      <c r="AR26" s="32"/>
      <c r="AS26" s="13"/>
      <c r="AT26" s="8"/>
      <c r="AU26" s="7"/>
      <c r="AV26" s="14"/>
      <c r="AW26" s="15"/>
      <c r="AX26" s="7"/>
      <c r="AY26" s="7"/>
      <c r="AZ26" s="14"/>
      <c r="BA26" s="14"/>
      <c r="BB26" s="14"/>
      <c r="BD26" s="16"/>
    </row>
    <row r="27" spans="1:56" ht="24.95" customHeight="1" thickBot="1">
      <c r="A27" s="77">
        <v>28</v>
      </c>
      <c r="B27" s="78">
        <v>401805238</v>
      </c>
      <c r="C27" s="79" t="s">
        <v>121</v>
      </c>
      <c r="D27" s="80">
        <v>12.75</v>
      </c>
      <c r="E27" s="81" t="s">
        <v>39</v>
      </c>
      <c r="F27" s="82"/>
      <c r="G27" s="82">
        <v>80</v>
      </c>
      <c r="H27" s="83" t="s">
        <v>40</v>
      </c>
      <c r="I27" s="82" t="s">
        <v>68</v>
      </c>
      <c r="J27" s="82" t="s">
        <v>69</v>
      </c>
      <c r="K27" s="82">
        <v>24</v>
      </c>
      <c r="L27" s="82">
        <v>1</v>
      </c>
      <c r="M27" s="82">
        <v>8</v>
      </c>
      <c r="N27" s="82" t="s">
        <v>53</v>
      </c>
      <c r="O27" s="82" t="s">
        <v>54</v>
      </c>
      <c r="P27" s="82"/>
      <c r="Q27" s="84"/>
      <c r="R27" s="85">
        <v>0</v>
      </c>
      <c r="S27" s="85">
        <v>0</v>
      </c>
      <c r="T27" s="85">
        <v>0</v>
      </c>
      <c r="U27" s="82">
        <v>100</v>
      </c>
      <c r="V27" s="86" t="e">
        <v>#N/A</v>
      </c>
      <c r="W27" s="82" t="e">
        <v>#N/A</v>
      </c>
      <c r="X27" s="82">
        <v>30</v>
      </c>
      <c r="Y27" s="82">
        <v>0</v>
      </c>
      <c r="Z27" s="82" t="s">
        <v>55</v>
      </c>
      <c r="AA27" s="82">
        <v>100</v>
      </c>
      <c r="AB27" s="82">
        <v>0</v>
      </c>
      <c r="AC27" s="82">
        <v>80</v>
      </c>
      <c r="AD27" s="80" t="s">
        <v>41</v>
      </c>
      <c r="AE27" s="87"/>
      <c r="AF27" s="88">
        <v>1</v>
      </c>
      <c r="AG27" s="89">
        <v>0.8</v>
      </c>
      <c r="AH27" s="90">
        <v>0</v>
      </c>
      <c r="AI27" s="80">
        <v>12.75</v>
      </c>
      <c r="AJ27" s="89"/>
      <c r="AK27" s="88">
        <v>4.9874999999999998</v>
      </c>
      <c r="AL27" s="88"/>
      <c r="AM27" s="91" t="s">
        <v>41</v>
      </c>
      <c r="AN27" s="105">
        <v>-4.9874999999999998</v>
      </c>
      <c r="AO27" s="33" t="s">
        <v>122</v>
      </c>
      <c r="AP27" s="34" t="e">
        <f>MAX((10*VLOOKUP($AP$3,$B:$AL,33,FALSE)),(VLOOKUP($AP$3,$B:$AL,17,FALSE)))</f>
        <v>#N/A</v>
      </c>
      <c r="AQ27" s="35"/>
      <c r="AR27" s="36"/>
      <c r="AS27" s="13"/>
      <c r="AT27" s="8"/>
      <c r="AU27" s="7"/>
      <c r="AV27" s="14"/>
      <c r="AW27" s="15"/>
      <c r="AX27" s="7"/>
      <c r="AY27" s="7"/>
      <c r="AZ27" s="14"/>
      <c r="BA27" s="7"/>
      <c r="BB27" s="7"/>
      <c r="BD27" s="16"/>
    </row>
    <row r="28" spans="1:56" ht="24.95" customHeight="1" thickBot="1">
      <c r="A28" s="77">
        <v>29</v>
      </c>
      <c r="B28" s="78">
        <v>401805221</v>
      </c>
      <c r="C28" s="79" t="s">
        <v>123</v>
      </c>
      <c r="D28" s="80">
        <v>15.5</v>
      </c>
      <c r="E28" s="81" t="s">
        <v>39</v>
      </c>
      <c r="F28" s="82" t="s">
        <v>49</v>
      </c>
      <c r="G28" s="82"/>
      <c r="H28" s="83" t="s">
        <v>40</v>
      </c>
      <c r="I28" s="82" t="s">
        <v>68</v>
      </c>
      <c r="J28" s="82" t="s">
        <v>69</v>
      </c>
      <c r="K28" s="82">
        <v>24</v>
      </c>
      <c r="L28" s="82">
        <v>1</v>
      </c>
      <c r="M28" s="82">
        <v>8</v>
      </c>
      <c r="N28" s="82" t="s">
        <v>53</v>
      </c>
      <c r="O28" s="82" t="s">
        <v>54</v>
      </c>
      <c r="P28" s="82"/>
      <c r="Q28" s="84"/>
      <c r="R28" s="85">
        <v>0</v>
      </c>
      <c r="S28" s="85">
        <v>0.75</v>
      </c>
      <c r="T28" s="85">
        <v>0.9</v>
      </c>
      <c r="U28" s="82">
        <v>80</v>
      </c>
      <c r="V28" s="86" t="s">
        <v>40</v>
      </c>
      <c r="W28" s="82" t="s">
        <v>40</v>
      </c>
      <c r="X28" s="82">
        <v>75</v>
      </c>
      <c r="Y28" s="82">
        <v>0</v>
      </c>
      <c r="Z28" s="82" t="s">
        <v>55</v>
      </c>
      <c r="AA28" s="82">
        <v>100</v>
      </c>
      <c r="AB28" s="82">
        <v>0</v>
      </c>
      <c r="AC28" s="82"/>
      <c r="AD28" s="80" t="s">
        <v>56</v>
      </c>
      <c r="AE28" s="87"/>
      <c r="AF28" s="88">
        <v>1</v>
      </c>
      <c r="AG28" s="89">
        <v>1</v>
      </c>
      <c r="AH28" s="90">
        <v>0</v>
      </c>
      <c r="AI28" s="80">
        <v>15.5</v>
      </c>
      <c r="AJ28" s="89"/>
      <c r="AK28" s="88">
        <v>5.875</v>
      </c>
      <c r="AL28" s="88"/>
      <c r="AM28" s="91" t="s">
        <v>41</v>
      </c>
      <c r="AN28" s="105">
        <v>-5.875</v>
      </c>
      <c r="AO28" s="37" t="s">
        <v>96</v>
      </c>
      <c r="AP28" s="38" t="e">
        <f>SUM(AP23:AP27)</f>
        <v>#N/A</v>
      </c>
      <c r="AQ28" s="39"/>
      <c r="AR28" s="40"/>
      <c r="AS28" s="13"/>
      <c r="AT28" s="8"/>
      <c r="AU28" s="7"/>
      <c r="AV28" s="14"/>
      <c r="AW28" s="15"/>
      <c r="AX28" s="7"/>
      <c r="AY28" s="7"/>
      <c r="AZ28" s="14"/>
      <c r="BA28" s="14"/>
      <c r="BB28" s="14"/>
      <c r="BD28" s="16"/>
    </row>
    <row r="29" spans="1:56" ht="24.95" customHeight="1">
      <c r="A29" s="77">
        <v>30</v>
      </c>
      <c r="B29" s="78">
        <v>401808587</v>
      </c>
      <c r="C29" s="79" t="s">
        <v>124</v>
      </c>
      <c r="D29" s="80" t="s">
        <v>41</v>
      </c>
      <c r="E29" s="81" t="s">
        <v>39</v>
      </c>
      <c r="F29" s="82"/>
      <c r="G29" s="82"/>
      <c r="H29" s="83" t="s">
        <v>40</v>
      </c>
      <c r="I29" s="82" t="s">
        <v>41</v>
      </c>
      <c r="J29" s="82" t="s">
        <v>41</v>
      </c>
      <c r="K29" s="82"/>
      <c r="L29" s="82"/>
      <c r="M29" s="82">
        <v>8</v>
      </c>
      <c r="N29" s="82" t="s">
        <v>41</v>
      </c>
      <c r="O29" s="82"/>
      <c r="P29" s="82"/>
      <c r="Q29" s="84"/>
      <c r="R29" s="85">
        <v>0</v>
      </c>
      <c r="S29" s="85">
        <v>0</v>
      </c>
      <c r="T29" s="85">
        <v>0</v>
      </c>
      <c r="U29" s="82" t="s">
        <v>40</v>
      </c>
      <c r="V29" s="86" t="s">
        <v>40</v>
      </c>
      <c r="W29" s="82" t="s">
        <v>40</v>
      </c>
      <c r="X29" s="82" t="s">
        <v>40</v>
      </c>
      <c r="Y29" s="82">
        <v>0</v>
      </c>
      <c r="Z29" s="82">
        <v>0</v>
      </c>
      <c r="AA29" s="82">
        <v>0</v>
      </c>
      <c r="AB29" s="82">
        <v>0</v>
      </c>
      <c r="AC29" s="82"/>
      <c r="AD29" s="80"/>
      <c r="AE29" s="87"/>
      <c r="AF29" s="88"/>
      <c r="AG29" s="89" t="s">
        <v>41</v>
      </c>
      <c r="AH29" s="90">
        <v>0</v>
      </c>
      <c r="AI29" s="80" t="s">
        <v>41</v>
      </c>
      <c r="AJ29" s="89"/>
      <c r="AK29" s="88" t="e">
        <v>#VALUE!</v>
      </c>
      <c r="AL29" s="88"/>
      <c r="AM29" s="91" t="s">
        <v>41</v>
      </c>
      <c r="AN29" s="105" t="e">
        <v>#VALUE!</v>
      </c>
      <c r="AO29" s="45"/>
      <c r="AP29" s="45"/>
      <c r="AQ29" s="46"/>
      <c r="AR29" s="47"/>
      <c r="AS29" s="13"/>
      <c r="AT29" s="8"/>
      <c r="AU29" s="7"/>
      <c r="AV29" s="14"/>
      <c r="AW29" s="15"/>
      <c r="AX29" s="7"/>
      <c r="AY29" s="7"/>
      <c r="AZ29" s="14"/>
      <c r="BA29" s="14"/>
      <c r="BB29" s="14"/>
      <c r="BD29" s="16"/>
    </row>
    <row r="30" spans="1:56" ht="24.95" customHeight="1">
      <c r="A30" s="77">
        <v>31</v>
      </c>
      <c r="B30" s="78">
        <v>401810338</v>
      </c>
      <c r="C30" s="79" t="s">
        <v>125</v>
      </c>
      <c r="D30" s="80">
        <v>3.5</v>
      </c>
      <c r="E30" s="81" t="s">
        <v>39</v>
      </c>
      <c r="F30" s="82"/>
      <c r="G30" s="82">
        <v>90</v>
      </c>
      <c r="H30" s="83" t="s">
        <v>40</v>
      </c>
      <c r="I30" s="82" t="s">
        <v>68</v>
      </c>
      <c r="J30" s="82" t="s">
        <v>83</v>
      </c>
      <c r="K30" s="82" t="s">
        <v>51</v>
      </c>
      <c r="L30" s="82">
        <v>1</v>
      </c>
      <c r="M30" s="82"/>
      <c r="N30" s="82" t="s">
        <v>53</v>
      </c>
      <c r="O30" s="82" t="s">
        <v>54</v>
      </c>
      <c r="P30" s="94">
        <v>29</v>
      </c>
      <c r="Q30" s="84"/>
      <c r="R30" s="85">
        <v>0</v>
      </c>
      <c r="S30" s="85">
        <v>0.75</v>
      </c>
      <c r="T30" s="85">
        <v>0.9</v>
      </c>
      <c r="U30" s="82" t="s">
        <v>40</v>
      </c>
      <c r="V30" s="86" t="s">
        <v>40</v>
      </c>
      <c r="W30" s="82" t="s">
        <v>40</v>
      </c>
      <c r="X30" s="82" t="s">
        <v>40</v>
      </c>
      <c r="Y30" s="82">
        <v>0</v>
      </c>
      <c r="Z30" s="82">
        <v>0</v>
      </c>
      <c r="AA30" s="82">
        <v>0</v>
      </c>
      <c r="AB30" s="82">
        <v>0</v>
      </c>
      <c r="AC30" s="82">
        <v>90</v>
      </c>
      <c r="AD30" s="80" t="s">
        <v>126</v>
      </c>
      <c r="AE30" s="87"/>
      <c r="AF30" s="88">
        <v>1</v>
      </c>
      <c r="AG30" s="89">
        <v>0.6</v>
      </c>
      <c r="AH30" s="90">
        <v>0</v>
      </c>
      <c r="AI30" s="80">
        <v>3.5</v>
      </c>
      <c r="AJ30" s="89"/>
      <c r="AK30" s="88">
        <v>2.4750000000000001</v>
      </c>
      <c r="AL30" s="88"/>
      <c r="AM30" s="91" t="s">
        <v>41</v>
      </c>
      <c r="AN30" s="105">
        <v>-2.4750000000000001</v>
      </c>
      <c r="AO30" s="45"/>
      <c r="AP30" s="45"/>
      <c r="AQ30" s="45"/>
      <c r="AR30" s="45"/>
      <c r="AS30" s="13"/>
      <c r="AT30" s="8"/>
      <c r="AU30" s="7"/>
      <c r="AV30" s="14"/>
      <c r="AW30" s="15"/>
      <c r="AX30" s="7"/>
      <c r="AY30" s="7"/>
      <c r="AZ30" s="14"/>
      <c r="BA30" s="7"/>
      <c r="BB30" s="7"/>
      <c r="BD30" s="16"/>
    </row>
    <row r="31" spans="1:56" ht="24.95" customHeight="1">
      <c r="A31" s="77">
        <v>32</v>
      </c>
      <c r="B31" s="78">
        <v>401809517</v>
      </c>
      <c r="C31" s="79" t="s">
        <v>127</v>
      </c>
      <c r="D31" s="80">
        <v>18.75</v>
      </c>
      <c r="E31" s="81" t="s">
        <v>39</v>
      </c>
      <c r="F31" s="82"/>
      <c r="G31" s="82">
        <v>100</v>
      </c>
      <c r="H31" s="83" t="s">
        <v>67</v>
      </c>
      <c r="I31" s="82" t="s">
        <v>68</v>
      </c>
      <c r="J31" s="82" t="s">
        <v>69</v>
      </c>
      <c r="K31" s="82">
        <v>24</v>
      </c>
      <c r="L31" s="82">
        <v>1</v>
      </c>
      <c r="M31" s="82" t="s">
        <v>52</v>
      </c>
      <c r="N31" s="82" t="s">
        <v>53</v>
      </c>
      <c r="O31" s="82"/>
      <c r="P31" s="82"/>
      <c r="Q31" s="84"/>
      <c r="R31" s="85">
        <v>0</v>
      </c>
      <c r="S31" s="85">
        <v>0</v>
      </c>
      <c r="T31" s="85">
        <v>0</v>
      </c>
      <c r="U31" s="82">
        <v>100</v>
      </c>
      <c r="V31" s="86" t="e">
        <v>#N/A</v>
      </c>
      <c r="W31" s="82" t="e">
        <v>#N/A</v>
      </c>
      <c r="X31" s="82">
        <v>95</v>
      </c>
      <c r="Y31" s="82">
        <v>0</v>
      </c>
      <c r="Z31" s="82" t="s">
        <v>55</v>
      </c>
      <c r="AA31" s="82">
        <v>100</v>
      </c>
      <c r="AB31" s="82">
        <v>0</v>
      </c>
      <c r="AC31" s="82">
        <v>100</v>
      </c>
      <c r="AD31" s="80" t="s">
        <v>41</v>
      </c>
      <c r="AE31" s="87"/>
      <c r="AF31" s="88">
        <v>1</v>
      </c>
      <c r="AG31" s="89">
        <v>0.9</v>
      </c>
      <c r="AH31" s="90">
        <v>0</v>
      </c>
      <c r="AI31" s="80">
        <v>18.75</v>
      </c>
      <c r="AJ31" s="89"/>
      <c r="AK31" s="88">
        <v>6.5875000000000004</v>
      </c>
      <c r="AL31" s="88"/>
      <c r="AM31" s="91" t="s">
        <v>41</v>
      </c>
      <c r="AN31" s="105">
        <v>-6.5875000000000004</v>
      </c>
      <c r="AO31" s="45"/>
      <c r="AP31" s="45"/>
      <c r="AQ31" s="45"/>
      <c r="AR31" s="45"/>
      <c r="AS31" s="13"/>
      <c r="AT31" s="8"/>
      <c r="AU31" s="7"/>
      <c r="AV31" s="14"/>
      <c r="AW31" s="15"/>
      <c r="AX31" s="7"/>
      <c r="AY31" s="7"/>
      <c r="AZ31" s="14"/>
      <c r="BA31" s="14"/>
      <c r="BB31" s="14"/>
      <c r="BD31" s="16"/>
    </row>
    <row r="32" spans="1:56" ht="24.95" customHeight="1">
      <c r="A32" s="77">
        <v>33</v>
      </c>
      <c r="B32" s="78">
        <v>401810233</v>
      </c>
      <c r="C32" s="79" t="s">
        <v>128</v>
      </c>
      <c r="D32" s="80">
        <v>11.75</v>
      </c>
      <c r="E32" s="81" t="s">
        <v>39</v>
      </c>
      <c r="F32" s="82"/>
      <c r="G32" s="82">
        <v>95</v>
      </c>
      <c r="H32" s="83" t="s">
        <v>67</v>
      </c>
      <c r="I32" s="82" t="s">
        <v>68</v>
      </c>
      <c r="J32" s="82" t="s">
        <v>69</v>
      </c>
      <c r="K32" s="82">
        <v>24</v>
      </c>
      <c r="L32" s="82">
        <v>1</v>
      </c>
      <c r="M32" s="82">
        <v>8</v>
      </c>
      <c r="N32" s="82" t="s">
        <v>53</v>
      </c>
      <c r="O32" s="82" t="s">
        <v>70</v>
      </c>
      <c r="P32" s="82">
        <v>29</v>
      </c>
      <c r="Q32" s="84"/>
      <c r="R32" s="85">
        <v>0</v>
      </c>
      <c r="S32" s="85">
        <v>1</v>
      </c>
      <c r="T32" s="85">
        <v>0.9</v>
      </c>
      <c r="U32" s="82" t="s">
        <v>40</v>
      </c>
      <c r="V32" s="86" t="s">
        <v>40</v>
      </c>
      <c r="W32" s="82">
        <v>75</v>
      </c>
      <c r="X32" s="82" t="s">
        <v>40</v>
      </c>
      <c r="Y32" s="82">
        <v>0</v>
      </c>
      <c r="Z32" s="82" t="s">
        <v>55</v>
      </c>
      <c r="AA32" s="82">
        <v>100</v>
      </c>
      <c r="AB32" s="82">
        <v>100</v>
      </c>
      <c r="AC32" s="82">
        <v>95</v>
      </c>
      <c r="AD32" s="80" t="s">
        <v>63</v>
      </c>
      <c r="AE32" s="87"/>
      <c r="AF32" s="88">
        <v>1</v>
      </c>
      <c r="AG32" s="89">
        <v>1</v>
      </c>
      <c r="AH32" s="90">
        <v>0</v>
      </c>
      <c r="AI32" s="80">
        <v>11.75</v>
      </c>
      <c r="AJ32" s="89"/>
      <c r="AK32" s="88">
        <v>4.9375</v>
      </c>
      <c r="AL32" s="88"/>
      <c r="AM32" s="91" t="s">
        <v>41</v>
      </c>
      <c r="AN32" s="105">
        <v>-4.9375</v>
      </c>
      <c r="AO32" s="48"/>
      <c r="AP32" s="48"/>
      <c r="AQ32" s="48"/>
      <c r="AR32" s="48"/>
      <c r="AS32" s="13"/>
      <c r="AT32" s="8"/>
      <c r="AU32" s="7"/>
      <c r="AV32" s="14"/>
      <c r="AW32" s="15"/>
      <c r="AX32" s="7"/>
      <c r="AY32" s="7"/>
      <c r="AZ32" s="14"/>
      <c r="BA32" s="14"/>
      <c r="BB32" s="14"/>
      <c r="BD32" s="16"/>
    </row>
    <row r="33" spans="1:56" ht="24.95" customHeight="1">
      <c r="A33" s="77">
        <v>34</v>
      </c>
      <c r="B33" s="78">
        <v>401806522</v>
      </c>
      <c r="C33" s="79" t="s">
        <v>129</v>
      </c>
      <c r="D33" s="80" t="s">
        <v>41</v>
      </c>
      <c r="E33" s="81" t="s">
        <v>39</v>
      </c>
      <c r="F33" s="82"/>
      <c r="G33" s="82"/>
      <c r="H33" s="83" t="s">
        <v>40</v>
      </c>
      <c r="I33" s="82" t="s">
        <v>41</v>
      </c>
      <c r="J33" s="82" t="s">
        <v>41</v>
      </c>
      <c r="K33" s="82"/>
      <c r="L33" s="82"/>
      <c r="M33" s="82"/>
      <c r="N33" s="82" t="s">
        <v>41</v>
      </c>
      <c r="O33" s="82"/>
      <c r="P33" s="82"/>
      <c r="Q33" s="84"/>
      <c r="R33" s="85">
        <v>0</v>
      </c>
      <c r="S33" s="85">
        <v>0</v>
      </c>
      <c r="T33" s="85">
        <v>0</v>
      </c>
      <c r="U33" s="82" t="e">
        <v>#N/A</v>
      </c>
      <c r="V33" s="86" t="e">
        <v>#N/A</v>
      </c>
      <c r="W33" s="82" t="e">
        <v>#N/A</v>
      </c>
      <c r="X33" s="82" t="e">
        <v>#N/A</v>
      </c>
      <c r="Y33" s="82" t="e">
        <v>#N/A</v>
      </c>
      <c r="Z33" s="82" t="e">
        <v>#N/A</v>
      </c>
      <c r="AA33" s="82" t="e">
        <v>#N/A</v>
      </c>
      <c r="AB33" s="82" t="e">
        <v>#N/A</v>
      </c>
      <c r="AC33" s="82"/>
      <c r="AD33" s="80" t="s">
        <v>41</v>
      </c>
      <c r="AE33" s="87"/>
      <c r="AF33" s="88"/>
      <c r="AG33" s="89" t="s">
        <v>41</v>
      </c>
      <c r="AH33" s="90">
        <v>0</v>
      </c>
      <c r="AI33" s="80" t="s">
        <v>41</v>
      </c>
      <c r="AJ33" s="89"/>
      <c r="AK33" s="88" t="e">
        <v>#VALUE!</v>
      </c>
      <c r="AL33" s="88"/>
      <c r="AM33" s="91" t="s">
        <v>41</v>
      </c>
      <c r="AN33" s="105" t="e">
        <v>#VALUE!</v>
      </c>
      <c r="AO33" s="48"/>
      <c r="AP33" s="48"/>
      <c r="AQ33" s="48"/>
      <c r="AR33" s="48"/>
      <c r="AS33" s="13"/>
      <c r="AT33" s="8"/>
      <c r="AU33" s="7"/>
      <c r="AV33" s="14"/>
      <c r="AW33" s="15"/>
      <c r="AX33" s="7"/>
      <c r="AY33" s="7"/>
      <c r="AZ33" s="14"/>
      <c r="BA33" s="7"/>
      <c r="BB33" s="7"/>
      <c r="BD33" s="16"/>
    </row>
    <row r="34" spans="1:56" ht="24.95" customHeight="1">
      <c r="A34" s="77">
        <v>35</v>
      </c>
      <c r="B34" s="78">
        <v>401805840</v>
      </c>
      <c r="C34" s="79" t="s">
        <v>130</v>
      </c>
      <c r="D34" s="80" t="s">
        <v>41</v>
      </c>
      <c r="E34" s="81" t="s">
        <v>39</v>
      </c>
      <c r="F34" s="82" t="s">
        <v>49</v>
      </c>
      <c r="G34" s="82"/>
      <c r="H34" s="83" t="s">
        <v>40</v>
      </c>
      <c r="I34" s="82" t="s">
        <v>41</v>
      </c>
      <c r="J34" s="82" t="s">
        <v>50</v>
      </c>
      <c r="K34" s="82"/>
      <c r="L34" s="82"/>
      <c r="M34" s="82"/>
      <c r="N34" s="82" t="s">
        <v>41</v>
      </c>
      <c r="O34" s="82"/>
      <c r="P34" s="82"/>
      <c r="Q34" s="84"/>
      <c r="R34" s="85">
        <v>0</v>
      </c>
      <c r="S34" s="85">
        <v>0</v>
      </c>
      <c r="T34" s="85">
        <v>0</v>
      </c>
      <c r="U34" s="82" t="s">
        <v>40</v>
      </c>
      <c r="V34" s="86" t="s">
        <v>40</v>
      </c>
      <c r="W34" s="82" t="s">
        <v>40</v>
      </c>
      <c r="X34" s="82" t="s">
        <v>40</v>
      </c>
      <c r="Y34" s="82">
        <v>0</v>
      </c>
      <c r="Z34" s="82">
        <v>0</v>
      </c>
      <c r="AA34" s="82">
        <v>0</v>
      </c>
      <c r="AB34" s="82">
        <v>0</v>
      </c>
      <c r="AC34" s="82"/>
      <c r="AD34" s="80"/>
      <c r="AE34" s="87"/>
      <c r="AF34" s="88"/>
      <c r="AG34" s="89" t="s">
        <v>41</v>
      </c>
      <c r="AH34" s="90">
        <v>0</v>
      </c>
      <c r="AI34" s="80" t="s">
        <v>41</v>
      </c>
      <c r="AJ34" s="89"/>
      <c r="AK34" s="88" t="e">
        <v>#VALUE!</v>
      </c>
      <c r="AL34" s="88"/>
      <c r="AM34" s="91" t="s">
        <v>41</v>
      </c>
      <c r="AN34" s="105" t="e">
        <v>#VALUE!</v>
      </c>
      <c r="AO34" s="48"/>
      <c r="AP34" s="48"/>
      <c r="AQ34" s="48"/>
      <c r="AR34" s="48"/>
      <c r="AS34" s="13"/>
      <c r="AT34" s="8"/>
      <c r="AU34" s="7"/>
      <c r="AV34" s="14"/>
      <c r="AW34" s="15"/>
      <c r="AX34" s="7"/>
      <c r="AY34" s="7"/>
      <c r="AZ34" s="14"/>
      <c r="BA34" s="7"/>
      <c r="BB34" s="7"/>
      <c r="BD34" s="16"/>
    </row>
    <row r="35" spans="1:56" ht="24.95" customHeight="1">
      <c r="A35" s="77">
        <v>37</v>
      </c>
      <c r="B35" s="78">
        <v>401805664</v>
      </c>
      <c r="C35" s="79" t="s">
        <v>131</v>
      </c>
      <c r="D35" s="80">
        <v>18.5</v>
      </c>
      <c r="E35" s="81" t="s">
        <v>39</v>
      </c>
      <c r="F35" s="82"/>
      <c r="G35" s="82">
        <v>85</v>
      </c>
      <c r="H35" s="83" t="s">
        <v>67</v>
      </c>
      <c r="I35" s="82" t="s">
        <v>68</v>
      </c>
      <c r="J35" s="82" t="s">
        <v>69</v>
      </c>
      <c r="K35" s="82">
        <v>24</v>
      </c>
      <c r="L35" s="82">
        <v>1</v>
      </c>
      <c r="M35" s="82"/>
      <c r="N35" s="82" t="s">
        <v>53</v>
      </c>
      <c r="O35" s="82" t="s">
        <v>70</v>
      </c>
      <c r="P35" s="82"/>
      <c r="Q35" s="84"/>
      <c r="R35" s="85">
        <v>0</v>
      </c>
      <c r="S35" s="85">
        <v>1</v>
      </c>
      <c r="T35" s="85">
        <v>0.7</v>
      </c>
      <c r="U35" s="82" t="s">
        <v>40</v>
      </c>
      <c r="V35" s="86" t="s">
        <v>40</v>
      </c>
      <c r="W35" s="82" t="s">
        <v>40</v>
      </c>
      <c r="X35" s="82" t="s">
        <v>40</v>
      </c>
      <c r="Y35" s="82" t="s">
        <v>80</v>
      </c>
      <c r="Z35" s="82" t="s">
        <v>55</v>
      </c>
      <c r="AA35" s="82">
        <v>100</v>
      </c>
      <c r="AB35" s="82">
        <v>100</v>
      </c>
      <c r="AC35" s="82">
        <v>85</v>
      </c>
      <c r="AD35" s="80" t="s">
        <v>56</v>
      </c>
      <c r="AE35" s="87">
        <v>9.3000000000000007</v>
      </c>
      <c r="AF35" s="88">
        <v>1</v>
      </c>
      <c r="AG35" s="89">
        <v>1</v>
      </c>
      <c r="AH35" s="90">
        <v>0.93</v>
      </c>
      <c r="AI35" s="80">
        <v>18.5</v>
      </c>
      <c r="AJ35" s="89"/>
      <c r="AK35" s="88">
        <v>7.5549999999999997</v>
      </c>
      <c r="AL35" s="88"/>
      <c r="AM35" s="91" t="s">
        <v>41</v>
      </c>
      <c r="AN35" s="105">
        <v>-7.5549999999999997</v>
      </c>
      <c r="AO35" s="48"/>
      <c r="AP35" s="48"/>
      <c r="AQ35" s="48"/>
      <c r="AR35" s="48"/>
      <c r="AS35" s="13"/>
      <c r="AT35" s="8"/>
      <c r="AU35" s="7"/>
      <c r="AV35" s="14"/>
      <c r="AW35" s="7"/>
      <c r="AX35" s="7"/>
      <c r="AY35" s="7"/>
      <c r="AZ35" s="14"/>
      <c r="BA35" s="7"/>
      <c r="BB35" s="7"/>
      <c r="BD35" s="16"/>
    </row>
    <row r="36" spans="1:56" ht="24.95" customHeight="1">
      <c r="A36" s="77">
        <v>38</v>
      </c>
      <c r="B36" s="78">
        <v>401811173</v>
      </c>
      <c r="C36" s="79" t="s">
        <v>132</v>
      </c>
      <c r="D36" s="80" t="s">
        <v>41</v>
      </c>
      <c r="E36" s="81" t="s">
        <v>39</v>
      </c>
      <c r="F36" s="82"/>
      <c r="G36" s="82"/>
      <c r="H36" s="83" t="s">
        <v>40</v>
      </c>
      <c r="I36" s="82" t="s">
        <v>41</v>
      </c>
      <c r="J36" s="82" t="s">
        <v>41</v>
      </c>
      <c r="K36" s="82"/>
      <c r="L36" s="82"/>
      <c r="M36" s="82"/>
      <c r="N36" s="82" t="s">
        <v>41</v>
      </c>
      <c r="O36" s="82"/>
      <c r="P36" s="82"/>
      <c r="Q36" s="84"/>
      <c r="R36" s="85">
        <v>0</v>
      </c>
      <c r="S36" s="85">
        <v>0</v>
      </c>
      <c r="T36" s="85">
        <v>0</v>
      </c>
      <c r="U36" s="82" t="e">
        <v>#N/A</v>
      </c>
      <c r="V36" s="86" t="s">
        <v>40</v>
      </c>
      <c r="W36" s="82" t="s">
        <v>40</v>
      </c>
      <c r="X36" s="82" t="e">
        <v>#N/A</v>
      </c>
      <c r="Y36" s="82">
        <v>0</v>
      </c>
      <c r="Z36" s="82">
        <v>0</v>
      </c>
      <c r="AA36" s="82">
        <v>0</v>
      </c>
      <c r="AB36" s="82">
        <v>0</v>
      </c>
      <c r="AC36" s="82"/>
      <c r="AD36" s="80"/>
      <c r="AE36" s="87"/>
      <c r="AF36" s="88"/>
      <c r="AG36" s="89" t="s">
        <v>41</v>
      </c>
      <c r="AH36" s="90">
        <v>0</v>
      </c>
      <c r="AI36" s="80" t="s">
        <v>41</v>
      </c>
      <c r="AJ36" s="89"/>
      <c r="AK36" s="88" t="e">
        <v>#VALUE!</v>
      </c>
      <c r="AL36" s="88"/>
      <c r="AM36" s="91" t="s">
        <v>41</v>
      </c>
      <c r="AN36" s="105" t="e">
        <v>#VALUE!</v>
      </c>
      <c r="AO36" s="48"/>
      <c r="AP36" s="48"/>
      <c r="AQ36" s="48"/>
      <c r="AR36" s="48"/>
      <c r="AS36" s="13"/>
      <c r="AT36" s="8"/>
      <c r="AU36" s="7"/>
      <c r="AV36" s="14"/>
      <c r="AW36" s="15"/>
      <c r="AX36" s="7"/>
      <c r="AY36" s="7"/>
      <c r="AZ36" s="14"/>
      <c r="BA36" s="14"/>
      <c r="BB36" s="14"/>
      <c r="BD36" s="16"/>
    </row>
    <row r="37" spans="1:56" ht="24.95" customHeight="1">
      <c r="A37" s="77">
        <v>39</v>
      </c>
      <c r="B37" s="78">
        <v>401805496</v>
      </c>
      <c r="C37" s="79" t="s">
        <v>133</v>
      </c>
      <c r="D37" s="80">
        <v>20</v>
      </c>
      <c r="E37" s="81" t="s">
        <v>39</v>
      </c>
      <c r="F37" s="82"/>
      <c r="G37" s="82">
        <v>100</v>
      </c>
      <c r="H37" s="83" t="s">
        <v>40</v>
      </c>
      <c r="I37" s="82" t="s">
        <v>68</v>
      </c>
      <c r="J37" s="82" t="s">
        <v>69</v>
      </c>
      <c r="K37" s="82">
        <v>24</v>
      </c>
      <c r="L37" s="82">
        <v>1</v>
      </c>
      <c r="M37" s="82">
        <v>8</v>
      </c>
      <c r="N37" s="82" t="s">
        <v>53</v>
      </c>
      <c r="O37" s="82" t="s">
        <v>54</v>
      </c>
      <c r="P37" s="82"/>
      <c r="Q37" s="84"/>
      <c r="R37" s="85">
        <v>0</v>
      </c>
      <c r="S37" s="85">
        <v>1</v>
      </c>
      <c r="T37" s="85">
        <v>1</v>
      </c>
      <c r="U37" s="82">
        <v>100</v>
      </c>
      <c r="V37" s="86">
        <v>100</v>
      </c>
      <c r="W37" s="82">
        <v>100</v>
      </c>
      <c r="X37" s="82">
        <v>100</v>
      </c>
      <c r="Y37" s="82">
        <v>0</v>
      </c>
      <c r="Z37" s="82" t="s">
        <v>55</v>
      </c>
      <c r="AA37" s="82">
        <v>100</v>
      </c>
      <c r="AB37" s="82">
        <v>100</v>
      </c>
      <c r="AC37" s="82">
        <v>100</v>
      </c>
      <c r="AD37" s="80" t="s">
        <v>56</v>
      </c>
      <c r="AE37" s="87"/>
      <c r="AF37" s="88">
        <v>1</v>
      </c>
      <c r="AG37" s="89">
        <v>1</v>
      </c>
      <c r="AH37" s="90">
        <v>0</v>
      </c>
      <c r="AI37" s="80">
        <v>20</v>
      </c>
      <c r="AJ37" s="89"/>
      <c r="AK37" s="88">
        <v>7</v>
      </c>
      <c r="AL37" s="88"/>
      <c r="AM37" s="91" t="s">
        <v>41</v>
      </c>
      <c r="AN37" s="105">
        <v>-7</v>
      </c>
      <c r="AO37" s="48"/>
      <c r="AP37" s="48"/>
      <c r="AQ37" s="48"/>
      <c r="AR37" s="48"/>
      <c r="AS37" s="13"/>
      <c r="AT37" s="8"/>
      <c r="AU37" s="7"/>
      <c r="AV37" s="14"/>
      <c r="AW37" s="15"/>
      <c r="AX37" s="7"/>
      <c r="AY37" s="7"/>
      <c r="AZ37" s="14"/>
      <c r="BA37" s="14"/>
      <c r="BB37" s="14"/>
      <c r="BD37" s="16"/>
    </row>
    <row r="38" spans="1:56" ht="24.95" customHeight="1">
      <c r="A38" s="77">
        <v>40</v>
      </c>
      <c r="B38" s="78">
        <v>401806547</v>
      </c>
      <c r="C38" s="79" t="s">
        <v>134</v>
      </c>
      <c r="D38" s="80">
        <v>14.5</v>
      </c>
      <c r="E38" s="81" t="s">
        <v>39</v>
      </c>
      <c r="F38" s="82"/>
      <c r="G38" s="82">
        <v>99</v>
      </c>
      <c r="H38" s="83" t="s">
        <v>67</v>
      </c>
      <c r="I38" s="82" t="s">
        <v>68</v>
      </c>
      <c r="J38" s="82" t="s">
        <v>90</v>
      </c>
      <c r="K38" s="82">
        <v>24</v>
      </c>
      <c r="L38" s="82">
        <v>1</v>
      </c>
      <c r="M38" s="82">
        <v>8</v>
      </c>
      <c r="N38" s="82" t="s">
        <v>53</v>
      </c>
      <c r="O38" s="82" t="s">
        <v>54</v>
      </c>
      <c r="P38" s="82">
        <v>29</v>
      </c>
      <c r="Q38" s="84"/>
      <c r="R38" s="85">
        <v>0</v>
      </c>
      <c r="S38" s="85">
        <v>0</v>
      </c>
      <c r="T38" s="85">
        <v>0</v>
      </c>
      <c r="U38" s="82">
        <v>100</v>
      </c>
      <c r="V38" s="86" t="e">
        <v>#N/A</v>
      </c>
      <c r="W38" s="82" t="e">
        <v>#N/A</v>
      </c>
      <c r="X38" s="82">
        <v>85</v>
      </c>
      <c r="Y38" s="82" t="s">
        <v>80</v>
      </c>
      <c r="Z38" s="82" t="s">
        <v>135</v>
      </c>
      <c r="AA38" s="82">
        <v>100</v>
      </c>
      <c r="AB38" s="82">
        <v>0</v>
      </c>
      <c r="AC38" s="82">
        <v>99</v>
      </c>
      <c r="AD38" s="80" t="s">
        <v>56</v>
      </c>
      <c r="AE38" s="87"/>
      <c r="AF38" s="88">
        <v>1</v>
      </c>
      <c r="AG38" s="89">
        <v>1</v>
      </c>
      <c r="AH38" s="90">
        <v>0</v>
      </c>
      <c r="AI38" s="80">
        <v>14.5</v>
      </c>
      <c r="AJ38" s="89"/>
      <c r="AK38" s="88">
        <v>5.625</v>
      </c>
      <c r="AL38" s="88"/>
      <c r="AM38" s="91" t="s">
        <v>41</v>
      </c>
      <c r="AN38" s="105">
        <v>-5.625</v>
      </c>
      <c r="AO38" s="48"/>
      <c r="AP38" s="48"/>
      <c r="AQ38" s="48"/>
      <c r="AR38" s="48"/>
      <c r="AS38" s="13"/>
      <c r="AT38" s="8"/>
      <c r="AU38" s="7"/>
      <c r="AV38" s="14"/>
      <c r="AW38" s="15"/>
      <c r="AX38" s="7"/>
      <c r="AY38" s="7"/>
      <c r="AZ38" s="14"/>
      <c r="BA38" s="14"/>
      <c r="BB38" s="14"/>
      <c r="BD38" s="16"/>
    </row>
    <row r="39" spans="1:56" ht="24.95" customHeight="1">
      <c r="A39" s="77">
        <v>41</v>
      </c>
      <c r="B39" s="78">
        <v>401806893</v>
      </c>
      <c r="C39" s="79" t="s">
        <v>136</v>
      </c>
      <c r="D39" s="80">
        <v>19.75</v>
      </c>
      <c r="E39" s="81" t="s">
        <v>39</v>
      </c>
      <c r="F39" s="82"/>
      <c r="G39" s="82">
        <v>99</v>
      </c>
      <c r="H39" s="83" t="s">
        <v>67</v>
      </c>
      <c r="I39" s="82" t="s">
        <v>68</v>
      </c>
      <c r="J39" s="82" t="s">
        <v>69</v>
      </c>
      <c r="K39" s="82">
        <v>24</v>
      </c>
      <c r="L39" s="82">
        <v>1</v>
      </c>
      <c r="M39" s="82">
        <v>8</v>
      </c>
      <c r="N39" s="82" t="s">
        <v>53</v>
      </c>
      <c r="O39" s="82" t="s">
        <v>54</v>
      </c>
      <c r="P39" s="82">
        <v>29</v>
      </c>
      <c r="Q39" s="84"/>
      <c r="R39" s="85">
        <v>0</v>
      </c>
      <c r="S39" s="85">
        <v>1</v>
      </c>
      <c r="T39" s="85">
        <v>1</v>
      </c>
      <c r="U39" s="82">
        <v>100</v>
      </c>
      <c r="V39" s="86" t="s">
        <v>40</v>
      </c>
      <c r="W39" s="82" t="s">
        <v>137</v>
      </c>
      <c r="X39" s="82">
        <v>85</v>
      </c>
      <c r="Y39" s="82" t="s">
        <v>80</v>
      </c>
      <c r="Z39" s="82" t="s">
        <v>55</v>
      </c>
      <c r="AA39" s="82">
        <v>100</v>
      </c>
      <c r="AB39" s="82">
        <v>100</v>
      </c>
      <c r="AC39" s="82">
        <v>99</v>
      </c>
      <c r="AD39" s="80" t="s">
        <v>56</v>
      </c>
      <c r="AE39" s="87"/>
      <c r="AF39" s="88">
        <v>1</v>
      </c>
      <c r="AG39" s="89">
        <v>1</v>
      </c>
      <c r="AH39" s="90">
        <v>0</v>
      </c>
      <c r="AI39" s="80">
        <v>19.75</v>
      </c>
      <c r="AJ39" s="89"/>
      <c r="AK39" s="88">
        <v>6.9375</v>
      </c>
      <c r="AL39" s="88"/>
      <c r="AM39" s="91" t="s">
        <v>41</v>
      </c>
      <c r="AN39" s="105">
        <v>-6.9375</v>
      </c>
      <c r="AO39" s="48"/>
      <c r="AP39" s="48"/>
      <c r="AQ39" s="48"/>
      <c r="AR39" s="48"/>
      <c r="AS39" s="13"/>
      <c r="AT39" s="8"/>
      <c r="AU39" s="7"/>
      <c r="AV39" s="14"/>
      <c r="AW39" s="15"/>
      <c r="AX39" s="7"/>
      <c r="AY39" s="7"/>
      <c r="AZ39" s="14"/>
      <c r="BA39" s="14"/>
      <c r="BB39" s="14"/>
      <c r="BD39" s="16"/>
    </row>
    <row r="40" spans="1:56" ht="24.95" customHeight="1">
      <c r="A40" s="77">
        <v>42</v>
      </c>
      <c r="B40" s="78">
        <v>401808892</v>
      </c>
      <c r="C40" s="79" t="s">
        <v>138</v>
      </c>
      <c r="D40" s="80" t="s">
        <v>41</v>
      </c>
      <c r="E40" s="81" t="s">
        <v>39</v>
      </c>
      <c r="F40" s="82"/>
      <c r="G40" s="82"/>
      <c r="H40" s="83" t="s">
        <v>40</v>
      </c>
      <c r="I40" s="82" t="s">
        <v>68</v>
      </c>
      <c r="J40" s="82" t="s">
        <v>41</v>
      </c>
      <c r="K40" s="82"/>
      <c r="L40" s="82"/>
      <c r="M40" s="82"/>
      <c r="N40" s="82" t="s">
        <v>41</v>
      </c>
      <c r="O40" s="82"/>
      <c r="P40" s="82"/>
      <c r="Q40" s="84"/>
      <c r="R40" s="85">
        <v>0</v>
      </c>
      <c r="S40" s="85">
        <v>0</v>
      </c>
      <c r="T40" s="85">
        <v>0</v>
      </c>
      <c r="U40" s="82" t="e">
        <v>#N/A</v>
      </c>
      <c r="V40" s="86" t="e">
        <v>#N/A</v>
      </c>
      <c r="W40" s="82" t="e">
        <v>#N/A</v>
      </c>
      <c r="X40" s="82" t="e">
        <v>#N/A</v>
      </c>
      <c r="Y40" s="82">
        <v>0</v>
      </c>
      <c r="Z40" s="82">
        <v>0</v>
      </c>
      <c r="AA40" s="82">
        <v>0</v>
      </c>
      <c r="AB40" s="82">
        <v>0</v>
      </c>
      <c r="AC40" s="82"/>
      <c r="AD40" s="80" t="s">
        <v>41</v>
      </c>
      <c r="AE40" s="87"/>
      <c r="AF40" s="88"/>
      <c r="AG40" s="89" t="s">
        <v>41</v>
      </c>
      <c r="AH40" s="90">
        <v>0</v>
      </c>
      <c r="AI40" s="80" t="s">
        <v>41</v>
      </c>
      <c r="AJ40" s="89"/>
      <c r="AK40" s="88" t="e">
        <v>#VALUE!</v>
      </c>
      <c r="AL40" s="88"/>
      <c r="AM40" s="91" t="s">
        <v>41</v>
      </c>
      <c r="AN40" s="105" t="e">
        <v>#VALUE!</v>
      </c>
      <c r="AO40" s="48"/>
      <c r="AP40" s="48"/>
      <c r="AQ40" s="48"/>
      <c r="AR40" s="48"/>
      <c r="AS40" s="13"/>
      <c r="AT40" s="8"/>
      <c r="AU40" s="7"/>
      <c r="AV40" s="14"/>
      <c r="AW40" s="15"/>
      <c r="AX40" s="7"/>
      <c r="AY40" s="7"/>
      <c r="AZ40" s="14"/>
      <c r="BA40" s="14"/>
      <c r="BB40" s="14"/>
      <c r="BD40" s="16"/>
    </row>
    <row r="41" spans="1:56" ht="24.95" customHeight="1">
      <c r="A41" s="77">
        <v>43</v>
      </c>
      <c r="B41" s="78">
        <v>401805703</v>
      </c>
      <c r="C41" s="79" t="s">
        <v>139</v>
      </c>
      <c r="D41" s="80" t="s">
        <v>41</v>
      </c>
      <c r="E41" s="81" t="s">
        <v>39</v>
      </c>
      <c r="F41" s="82" t="s">
        <v>49</v>
      </c>
      <c r="G41" s="82"/>
      <c r="H41" s="83" t="s">
        <v>40</v>
      </c>
      <c r="I41" s="82"/>
      <c r="J41" s="86" t="s">
        <v>47</v>
      </c>
      <c r="K41" s="82"/>
      <c r="L41" s="82"/>
      <c r="M41" s="82"/>
      <c r="N41" s="82" t="s">
        <v>41</v>
      </c>
      <c r="O41" s="82"/>
      <c r="P41" s="82"/>
      <c r="Q41" s="84"/>
      <c r="R41" s="85">
        <v>0</v>
      </c>
      <c r="S41" s="85">
        <v>0.25</v>
      </c>
      <c r="T41" s="85">
        <v>0</v>
      </c>
      <c r="U41" s="82" t="e">
        <v>#N/A</v>
      </c>
      <c r="V41" s="86" t="e">
        <v>#N/A</v>
      </c>
      <c r="W41" s="82" t="e">
        <v>#N/A</v>
      </c>
      <c r="X41" s="82" t="e">
        <v>#N/A</v>
      </c>
      <c r="Y41" s="82" t="e">
        <v>#N/A</v>
      </c>
      <c r="Z41" s="82" t="e">
        <v>#N/A</v>
      </c>
      <c r="AA41" s="82" t="e">
        <v>#N/A</v>
      </c>
      <c r="AB41" s="82" t="e">
        <v>#N/A</v>
      </c>
      <c r="AC41" s="82"/>
      <c r="AD41" s="80" t="s">
        <v>41</v>
      </c>
      <c r="AE41" s="87"/>
      <c r="AF41" s="88"/>
      <c r="AG41" s="89" t="s">
        <v>41</v>
      </c>
      <c r="AH41" s="90">
        <v>0</v>
      </c>
      <c r="AI41" s="80" t="s">
        <v>41</v>
      </c>
      <c r="AJ41" s="89"/>
      <c r="AK41" s="88" t="e">
        <v>#VALUE!</v>
      </c>
      <c r="AL41" s="88"/>
      <c r="AM41" s="91" t="s">
        <v>41</v>
      </c>
      <c r="AN41" s="105" t="e">
        <v>#VALUE!</v>
      </c>
      <c r="AO41" s="48"/>
      <c r="AP41" s="48"/>
      <c r="AQ41" s="48"/>
      <c r="AR41" s="48"/>
      <c r="AS41" s="13"/>
      <c r="AT41" s="8"/>
      <c r="AU41" s="7"/>
      <c r="AV41" s="14"/>
      <c r="AW41" s="7"/>
      <c r="AX41" s="7"/>
      <c r="AY41" s="7"/>
      <c r="AZ41" s="14"/>
      <c r="BA41" s="7"/>
      <c r="BB41" s="7"/>
      <c r="BD41" s="16"/>
    </row>
    <row r="42" spans="1:56" ht="24.95" customHeight="1">
      <c r="A42" s="77">
        <v>43</v>
      </c>
      <c r="B42" s="78"/>
      <c r="C42" s="79"/>
      <c r="D42" s="80"/>
      <c r="E42" s="81"/>
      <c r="F42" s="82"/>
      <c r="G42" s="82"/>
      <c r="H42" s="83"/>
      <c r="I42" s="82"/>
      <c r="J42" s="82"/>
      <c r="K42" s="82"/>
      <c r="L42" s="82"/>
      <c r="M42" s="82"/>
      <c r="N42" s="82"/>
      <c r="O42" s="82"/>
      <c r="P42" s="82"/>
      <c r="Q42" s="84"/>
      <c r="R42" s="85">
        <v>0</v>
      </c>
      <c r="S42" s="85">
        <v>0</v>
      </c>
      <c r="T42" s="85">
        <v>0</v>
      </c>
      <c r="U42" s="82"/>
      <c r="V42" s="86"/>
      <c r="W42" s="82"/>
      <c r="X42" s="82"/>
      <c r="Y42" s="82"/>
      <c r="Z42" s="82"/>
      <c r="AA42" s="82"/>
      <c r="AB42" s="82"/>
      <c r="AC42" s="82"/>
      <c r="AD42" s="80" t="s">
        <v>41</v>
      </c>
      <c r="AE42" s="87"/>
      <c r="AF42" s="88"/>
      <c r="AG42" s="89" t="s">
        <v>41</v>
      </c>
      <c r="AH42" s="90">
        <v>0</v>
      </c>
      <c r="AI42" s="80">
        <v>0</v>
      </c>
      <c r="AJ42" s="89"/>
      <c r="AK42" s="88" t="e">
        <v>#VALUE!</v>
      </c>
      <c r="AL42" s="88"/>
      <c r="AM42" s="91" t="s">
        <v>41</v>
      </c>
      <c r="AN42" s="105" t="e">
        <v>#VALUE!</v>
      </c>
      <c r="AO42" s="48"/>
      <c r="AP42" s="48"/>
      <c r="AQ42" s="48"/>
      <c r="AR42" s="48"/>
      <c r="AS42" s="13"/>
      <c r="AT42" s="8"/>
      <c r="AU42" s="7"/>
      <c r="AV42" s="14"/>
      <c r="AW42" s="15"/>
      <c r="AX42" s="7"/>
      <c r="AY42" s="7"/>
      <c r="AZ42" s="14"/>
      <c r="BA42" s="7"/>
      <c r="BB42" s="7"/>
      <c r="BD42" s="16"/>
    </row>
    <row r="43" spans="1:56" ht="24.95" customHeight="1">
      <c r="A43" s="77">
        <v>44</v>
      </c>
      <c r="B43" s="78">
        <v>401805793</v>
      </c>
      <c r="C43" s="79" t="s">
        <v>140</v>
      </c>
      <c r="D43" s="80" t="s">
        <v>41</v>
      </c>
      <c r="E43" s="81" t="s">
        <v>141</v>
      </c>
      <c r="F43" s="82"/>
      <c r="G43" s="82"/>
      <c r="H43" s="83" t="s">
        <v>40</v>
      </c>
      <c r="I43" s="82"/>
      <c r="J43" s="82" t="s">
        <v>41</v>
      </c>
      <c r="K43" s="82"/>
      <c r="L43" s="82"/>
      <c r="M43" s="82"/>
      <c r="N43" s="82" t="s">
        <v>41</v>
      </c>
      <c r="O43" s="82"/>
      <c r="P43" s="82"/>
      <c r="Q43" s="84"/>
      <c r="R43" s="85">
        <v>0</v>
      </c>
      <c r="S43" s="85">
        <v>0</v>
      </c>
      <c r="T43" s="85">
        <v>0</v>
      </c>
      <c r="U43" s="82" t="e">
        <v>#N/A</v>
      </c>
      <c r="V43" s="86" t="e">
        <v>#N/A</v>
      </c>
      <c r="W43" s="82" t="e">
        <v>#N/A</v>
      </c>
      <c r="X43" s="82" t="e">
        <v>#N/A</v>
      </c>
      <c r="Y43" s="82">
        <v>0</v>
      </c>
      <c r="Z43" s="82">
        <v>0</v>
      </c>
      <c r="AA43" s="82">
        <v>0</v>
      </c>
      <c r="AB43" s="82">
        <v>0</v>
      </c>
      <c r="AC43" s="82"/>
      <c r="AD43" s="80"/>
      <c r="AE43" s="87"/>
      <c r="AF43" s="88"/>
      <c r="AG43" s="89" t="s">
        <v>41</v>
      </c>
      <c r="AH43" s="90">
        <v>0</v>
      </c>
      <c r="AI43" s="80" t="s">
        <v>41</v>
      </c>
      <c r="AJ43" s="89"/>
      <c r="AK43" s="88" t="e">
        <v>#VALUE!</v>
      </c>
      <c r="AL43" s="88"/>
      <c r="AM43" s="91" t="s">
        <v>41</v>
      </c>
      <c r="AN43" s="105" t="e">
        <v>#VALUE!</v>
      </c>
      <c r="AO43" s="48"/>
      <c r="AP43" s="48"/>
      <c r="AQ43" s="48"/>
      <c r="AR43" s="48"/>
      <c r="AS43" s="13"/>
      <c r="AT43" s="8"/>
      <c r="AU43" s="7"/>
      <c r="AV43" s="14"/>
      <c r="AW43" s="15"/>
      <c r="AX43" s="7"/>
      <c r="AY43" s="7"/>
      <c r="AZ43" s="14"/>
      <c r="BA43" s="14"/>
      <c r="BB43" s="14"/>
      <c r="BD43" s="16"/>
    </row>
    <row r="44" spans="1:56" ht="24.95" customHeight="1">
      <c r="A44" s="77">
        <v>45</v>
      </c>
      <c r="B44" s="78">
        <v>401810387</v>
      </c>
      <c r="C44" s="79" t="s">
        <v>142</v>
      </c>
      <c r="D44" s="80">
        <v>19.25</v>
      </c>
      <c r="E44" s="81" t="s">
        <v>141</v>
      </c>
      <c r="F44" s="82" t="s">
        <v>49</v>
      </c>
      <c r="G44" s="82"/>
      <c r="H44" s="83" t="s">
        <v>67</v>
      </c>
      <c r="I44" s="82" t="s">
        <v>68</v>
      </c>
      <c r="J44" s="82" t="s">
        <v>50</v>
      </c>
      <c r="K44" s="82"/>
      <c r="L44" s="82"/>
      <c r="M44" s="82"/>
      <c r="N44" s="82" t="s">
        <v>41</v>
      </c>
      <c r="O44" s="82"/>
      <c r="P44" s="82"/>
      <c r="Q44" s="84"/>
      <c r="R44" s="85">
        <v>0</v>
      </c>
      <c r="S44" s="85">
        <v>0</v>
      </c>
      <c r="T44" s="85">
        <v>0</v>
      </c>
      <c r="U44" s="82">
        <v>99</v>
      </c>
      <c r="V44" s="86" t="e">
        <v>#N/A</v>
      </c>
      <c r="W44" s="82" t="e">
        <v>#N/A</v>
      </c>
      <c r="X44" s="82">
        <v>85</v>
      </c>
      <c r="Y44" s="82" t="s">
        <v>80</v>
      </c>
      <c r="Z44" s="82" t="s">
        <v>55</v>
      </c>
      <c r="AA44" s="82">
        <v>50</v>
      </c>
      <c r="AB44" s="82">
        <v>0</v>
      </c>
      <c r="AC44" s="82"/>
      <c r="AD44" s="80"/>
      <c r="AE44" s="87"/>
      <c r="AF44" s="88">
        <v>0.3</v>
      </c>
      <c r="AG44" s="89">
        <v>0.2</v>
      </c>
      <c r="AH44" s="90">
        <v>0</v>
      </c>
      <c r="AI44" s="80">
        <v>19.25</v>
      </c>
      <c r="AJ44" s="89"/>
      <c r="AK44" s="88">
        <v>5.3125</v>
      </c>
      <c r="AL44" s="88"/>
      <c r="AM44" s="91" t="s">
        <v>41</v>
      </c>
      <c r="AN44" s="105">
        <v>-5.3125</v>
      </c>
      <c r="AO44" s="48"/>
      <c r="AP44" s="48"/>
      <c r="AQ44" s="48"/>
      <c r="AR44" s="48"/>
      <c r="AS44" s="13"/>
      <c r="AT44" s="8"/>
      <c r="AU44" s="7"/>
      <c r="AV44" s="14"/>
      <c r="AW44" s="15"/>
      <c r="AX44" s="7"/>
      <c r="AY44" s="7"/>
      <c r="AZ44" s="14"/>
      <c r="BA44" s="14"/>
      <c r="BB44" s="14"/>
      <c r="BD44" s="16"/>
    </row>
    <row r="45" spans="1:56" ht="24.95" customHeight="1">
      <c r="A45" s="77">
        <v>46</v>
      </c>
      <c r="B45" s="78">
        <v>401806602</v>
      </c>
      <c r="C45" s="79" t="s">
        <v>143</v>
      </c>
      <c r="D45" s="80" t="s">
        <v>41</v>
      </c>
      <c r="E45" s="81" t="s">
        <v>141</v>
      </c>
      <c r="F45" s="82"/>
      <c r="G45" s="82"/>
      <c r="H45" s="83" t="s">
        <v>40</v>
      </c>
      <c r="I45" s="82"/>
      <c r="J45" s="82" t="s">
        <v>41</v>
      </c>
      <c r="K45" s="82"/>
      <c r="L45" s="82"/>
      <c r="M45" s="82"/>
      <c r="N45" s="82" t="s">
        <v>41</v>
      </c>
      <c r="O45" s="82"/>
      <c r="P45" s="82"/>
      <c r="Q45" s="84"/>
      <c r="R45" s="85">
        <v>0</v>
      </c>
      <c r="S45" s="85">
        <v>1</v>
      </c>
      <c r="T45" s="85">
        <v>1</v>
      </c>
      <c r="U45" s="82" t="e">
        <v>#N/A</v>
      </c>
      <c r="V45" s="86">
        <v>100</v>
      </c>
      <c r="W45" s="82">
        <v>80</v>
      </c>
      <c r="X45" s="82" t="e">
        <v>#N/A</v>
      </c>
      <c r="Y45" s="82">
        <v>0</v>
      </c>
      <c r="Z45" s="82">
        <v>0</v>
      </c>
      <c r="AA45" s="82">
        <v>100</v>
      </c>
      <c r="AB45" s="82">
        <v>100</v>
      </c>
      <c r="AC45" s="82"/>
      <c r="AD45" s="80" t="s">
        <v>63</v>
      </c>
      <c r="AE45" s="87"/>
      <c r="AF45" s="88"/>
      <c r="AG45" s="89">
        <v>0.9</v>
      </c>
      <c r="AH45" s="90">
        <v>0</v>
      </c>
      <c r="AI45" s="80" t="s">
        <v>41</v>
      </c>
      <c r="AJ45" s="89"/>
      <c r="AK45" s="88" t="e">
        <v>#VALUE!</v>
      </c>
      <c r="AL45" s="88"/>
      <c r="AM45" s="91" t="s">
        <v>41</v>
      </c>
      <c r="AN45" s="105" t="e">
        <v>#VALUE!</v>
      </c>
      <c r="AO45" s="48"/>
      <c r="AP45" s="48"/>
      <c r="AQ45" s="48"/>
      <c r="AR45" s="48"/>
      <c r="AS45" s="7"/>
      <c r="AT45" s="8"/>
      <c r="AU45" s="7"/>
      <c r="AV45" s="7"/>
      <c r="AW45" s="49"/>
      <c r="AX45" s="49"/>
      <c r="AY45" s="49"/>
      <c r="AZ45" s="49"/>
      <c r="BA45" s="49"/>
      <c r="BB45" s="49"/>
    </row>
    <row r="46" spans="1:56" ht="24.95" customHeight="1">
      <c r="A46" s="77">
        <v>47</v>
      </c>
      <c r="B46" s="78">
        <v>401811358</v>
      </c>
      <c r="C46" s="79" t="s">
        <v>144</v>
      </c>
      <c r="D46" s="80">
        <v>19.5</v>
      </c>
      <c r="E46" s="81" t="s">
        <v>141</v>
      </c>
      <c r="F46" s="82"/>
      <c r="G46" s="82">
        <v>100</v>
      </c>
      <c r="H46" s="83" t="s">
        <v>67</v>
      </c>
      <c r="I46" s="82" t="s">
        <v>68</v>
      </c>
      <c r="J46" s="82" t="s">
        <v>145</v>
      </c>
      <c r="K46" s="82">
        <v>24</v>
      </c>
      <c r="L46" s="82">
        <v>1</v>
      </c>
      <c r="M46" s="82">
        <v>8</v>
      </c>
      <c r="N46" s="82" t="s">
        <v>53</v>
      </c>
      <c r="O46" s="82" t="s">
        <v>70</v>
      </c>
      <c r="P46" s="82"/>
      <c r="Q46" s="84"/>
      <c r="R46" s="85">
        <v>0</v>
      </c>
      <c r="S46" s="85">
        <v>0</v>
      </c>
      <c r="T46" s="85">
        <v>0</v>
      </c>
      <c r="U46" s="82">
        <v>100</v>
      </c>
      <c r="V46" s="86" t="e">
        <v>#N/A</v>
      </c>
      <c r="W46" s="82" t="e">
        <v>#N/A</v>
      </c>
      <c r="X46" s="82">
        <v>90</v>
      </c>
      <c r="Y46" s="82" t="s">
        <v>80</v>
      </c>
      <c r="Z46" s="82" t="s">
        <v>146</v>
      </c>
      <c r="AA46" s="82">
        <v>100</v>
      </c>
      <c r="AB46" s="82">
        <v>0</v>
      </c>
      <c r="AC46" s="82">
        <v>100</v>
      </c>
      <c r="AD46" s="80" t="s">
        <v>63</v>
      </c>
      <c r="AE46" s="87"/>
      <c r="AF46" s="88">
        <v>1</v>
      </c>
      <c r="AG46" s="89">
        <v>1</v>
      </c>
      <c r="AH46" s="90">
        <v>0</v>
      </c>
      <c r="AI46" s="80">
        <v>19.5</v>
      </c>
      <c r="AJ46" s="89"/>
      <c r="AK46" s="88">
        <v>6.875</v>
      </c>
      <c r="AL46" s="88"/>
      <c r="AM46" s="91" t="s">
        <v>41</v>
      </c>
      <c r="AN46" s="105">
        <v>-6.875</v>
      </c>
      <c r="AO46" s="48"/>
      <c r="AP46" s="48"/>
      <c r="AQ46" s="48"/>
      <c r="AR46" s="48"/>
      <c r="AS46" s="7"/>
      <c r="AT46" s="8"/>
      <c r="AU46" s="7"/>
      <c r="AV46" s="14"/>
      <c r="AW46" s="27"/>
      <c r="AX46" s="50"/>
      <c r="AY46" s="50"/>
      <c r="BA46" s="50"/>
      <c r="BB46" s="50"/>
      <c r="BD46" s="16"/>
    </row>
    <row r="47" spans="1:56" ht="24.95" customHeight="1">
      <c r="A47" s="77">
        <v>48</v>
      </c>
      <c r="B47" s="78">
        <v>401801006</v>
      </c>
      <c r="C47" s="79" t="s">
        <v>147</v>
      </c>
      <c r="D47" s="80">
        <v>19.75</v>
      </c>
      <c r="E47" s="81" t="s">
        <v>141</v>
      </c>
      <c r="F47" s="82"/>
      <c r="G47" s="82">
        <v>100</v>
      </c>
      <c r="H47" s="83" t="s">
        <v>67</v>
      </c>
      <c r="I47" s="82" t="s">
        <v>68</v>
      </c>
      <c r="J47" s="82" t="s">
        <v>69</v>
      </c>
      <c r="K47" s="82">
        <v>24</v>
      </c>
      <c r="L47" s="82">
        <v>1</v>
      </c>
      <c r="M47" s="82">
        <v>8</v>
      </c>
      <c r="N47" s="82" t="s">
        <v>53</v>
      </c>
      <c r="O47" s="82" t="s">
        <v>54</v>
      </c>
      <c r="P47" s="82"/>
      <c r="Q47" s="84"/>
      <c r="R47" s="85">
        <v>0</v>
      </c>
      <c r="S47" s="85">
        <v>1</v>
      </c>
      <c r="T47" s="85">
        <v>1</v>
      </c>
      <c r="U47" s="82">
        <v>100</v>
      </c>
      <c r="V47" s="86">
        <v>100</v>
      </c>
      <c r="W47" s="82">
        <v>90</v>
      </c>
      <c r="X47" s="82">
        <v>95</v>
      </c>
      <c r="Y47" s="82" t="s">
        <v>80</v>
      </c>
      <c r="Z47" s="82" t="s">
        <v>148</v>
      </c>
      <c r="AA47" s="82">
        <v>100</v>
      </c>
      <c r="AB47" s="82">
        <v>100</v>
      </c>
      <c r="AC47" s="82">
        <v>100</v>
      </c>
      <c r="AD47" s="80" t="s">
        <v>63</v>
      </c>
      <c r="AE47" s="87">
        <v>9.8000000000000007</v>
      </c>
      <c r="AF47" s="88">
        <v>1</v>
      </c>
      <c r="AG47" s="89">
        <v>1</v>
      </c>
      <c r="AH47" s="90">
        <v>0.98000000000000009</v>
      </c>
      <c r="AI47" s="80">
        <v>19.75</v>
      </c>
      <c r="AJ47" s="89"/>
      <c r="AK47" s="88">
        <v>7.9175000000000004</v>
      </c>
      <c r="AL47" s="88"/>
      <c r="AM47" s="91" t="s">
        <v>41</v>
      </c>
      <c r="AN47" s="105">
        <v>-7.9175000000000004</v>
      </c>
      <c r="AO47" s="48"/>
      <c r="AP47" s="48"/>
      <c r="AQ47" s="48"/>
      <c r="AR47" s="48"/>
      <c r="AS47" s="7"/>
      <c r="AT47" s="8"/>
      <c r="AU47" s="7"/>
      <c r="AV47" s="14"/>
      <c r="AW47" s="27"/>
      <c r="AX47" s="50"/>
      <c r="AY47" s="50"/>
      <c r="BA47" s="50"/>
      <c r="BB47" s="50"/>
      <c r="BD47" s="16"/>
    </row>
    <row r="48" spans="1:56" ht="24.95" customHeight="1">
      <c r="A48" s="77">
        <v>49</v>
      </c>
      <c r="B48" s="78">
        <v>401809888</v>
      </c>
      <c r="C48" s="79" t="s">
        <v>149</v>
      </c>
      <c r="D48" s="80" t="s">
        <v>41</v>
      </c>
      <c r="E48" s="81" t="s">
        <v>141</v>
      </c>
      <c r="F48" s="82"/>
      <c r="G48" s="82"/>
      <c r="H48" s="83" t="s">
        <v>40</v>
      </c>
      <c r="I48" s="82"/>
      <c r="J48" s="82" t="s">
        <v>41</v>
      </c>
      <c r="K48" s="82"/>
      <c r="L48" s="82"/>
      <c r="M48" s="82"/>
      <c r="N48" s="82" t="s">
        <v>41</v>
      </c>
      <c r="O48" s="82"/>
      <c r="P48" s="82"/>
      <c r="Q48" s="84"/>
      <c r="R48" s="85">
        <v>0</v>
      </c>
      <c r="S48" s="85">
        <v>0</v>
      </c>
      <c r="T48" s="85">
        <v>0.2</v>
      </c>
      <c r="U48" s="82" t="e">
        <v>#N/A</v>
      </c>
      <c r="V48" s="86" t="s">
        <v>40</v>
      </c>
      <c r="W48" s="82">
        <v>75</v>
      </c>
      <c r="X48" s="82" t="e">
        <v>#N/A</v>
      </c>
      <c r="Y48" s="82">
        <v>0</v>
      </c>
      <c r="Z48" s="82">
        <v>0</v>
      </c>
      <c r="AA48" s="82">
        <v>0</v>
      </c>
      <c r="AB48" s="82">
        <v>0</v>
      </c>
      <c r="AC48" s="82"/>
      <c r="AD48" s="80"/>
      <c r="AE48" s="87"/>
      <c r="AF48" s="88"/>
      <c r="AG48" s="89">
        <v>0.1</v>
      </c>
      <c r="AH48" s="90">
        <v>0</v>
      </c>
      <c r="AI48" s="80" t="s">
        <v>41</v>
      </c>
      <c r="AJ48" s="89"/>
      <c r="AK48" s="88" t="e">
        <v>#VALUE!</v>
      </c>
      <c r="AL48" s="88"/>
      <c r="AM48" s="91" t="s">
        <v>41</v>
      </c>
      <c r="AN48" s="105" t="e">
        <v>#VALUE!</v>
      </c>
      <c r="AO48" s="48"/>
      <c r="AP48" s="48"/>
      <c r="AQ48" s="48"/>
      <c r="AR48" s="48"/>
      <c r="AS48" s="7"/>
      <c r="AT48" s="8"/>
      <c r="AU48" s="7"/>
      <c r="AV48" s="14"/>
      <c r="AW48" s="27"/>
      <c r="AX48" s="50"/>
      <c r="AY48" s="50"/>
      <c r="BA48" s="50"/>
      <c r="BB48" s="50"/>
      <c r="BD48" s="16"/>
    </row>
    <row r="49" spans="1:56" ht="24.95" customHeight="1">
      <c r="A49" s="77">
        <v>50</v>
      </c>
      <c r="B49" s="78">
        <v>401808771</v>
      </c>
      <c r="C49" s="79" t="s">
        <v>150</v>
      </c>
      <c r="D49" s="80" t="s">
        <v>41</v>
      </c>
      <c r="E49" s="81" t="s">
        <v>141</v>
      </c>
      <c r="F49" s="82"/>
      <c r="G49" s="82"/>
      <c r="H49" s="83" t="s">
        <v>67</v>
      </c>
      <c r="I49" s="82" t="s">
        <v>68</v>
      </c>
      <c r="J49" s="82" t="s">
        <v>41</v>
      </c>
      <c r="K49" s="82"/>
      <c r="L49" s="82"/>
      <c r="M49" s="82"/>
      <c r="N49" s="82" t="s">
        <v>41</v>
      </c>
      <c r="O49" s="82"/>
      <c r="P49" s="82"/>
      <c r="Q49" s="84"/>
      <c r="R49" s="85">
        <v>0</v>
      </c>
      <c r="S49" s="85">
        <v>0</v>
      </c>
      <c r="T49" s="85">
        <v>0</v>
      </c>
      <c r="U49" s="82" t="e">
        <v>#N/A</v>
      </c>
      <c r="V49" s="86" t="e">
        <v>#N/A</v>
      </c>
      <c r="W49" s="82" t="e">
        <v>#N/A</v>
      </c>
      <c r="X49" s="82" t="e">
        <v>#N/A</v>
      </c>
      <c r="Y49" s="82">
        <v>0</v>
      </c>
      <c r="Z49" s="82">
        <v>0</v>
      </c>
      <c r="AA49" s="82">
        <v>0</v>
      </c>
      <c r="AB49" s="82">
        <v>0</v>
      </c>
      <c r="AC49" s="82"/>
      <c r="AD49" s="80" t="s">
        <v>41</v>
      </c>
      <c r="AE49" s="87"/>
      <c r="AF49" s="88">
        <v>0.2</v>
      </c>
      <c r="AG49" s="89" t="s">
        <v>41</v>
      </c>
      <c r="AH49" s="90">
        <v>0</v>
      </c>
      <c r="AI49" s="80" t="s">
        <v>41</v>
      </c>
      <c r="AJ49" s="89"/>
      <c r="AK49" s="88" t="e">
        <v>#VALUE!</v>
      </c>
      <c r="AL49" s="88"/>
      <c r="AM49" s="91" t="s">
        <v>41</v>
      </c>
      <c r="AN49" s="105" t="e">
        <v>#VALUE!</v>
      </c>
      <c r="AO49" s="48"/>
      <c r="AP49" s="48"/>
      <c r="AQ49" s="48"/>
      <c r="AR49" s="48"/>
      <c r="AS49" s="7"/>
      <c r="AT49" s="8"/>
      <c r="AU49" s="7"/>
      <c r="AV49" s="14"/>
      <c r="AW49" s="27"/>
      <c r="AX49" s="50"/>
      <c r="AY49" s="50"/>
      <c r="BA49" s="50"/>
      <c r="BB49" s="50"/>
      <c r="BD49" s="16"/>
    </row>
    <row r="50" spans="1:56" ht="24.95" customHeight="1">
      <c r="A50" s="77">
        <v>51</v>
      </c>
      <c r="B50" s="78">
        <v>401809822</v>
      </c>
      <c r="C50" s="79" t="s">
        <v>151</v>
      </c>
      <c r="D50" s="80" t="s">
        <v>41</v>
      </c>
      <c r="E50" s="81" t="s">
        <v>141</v>
      </c>
      <c r="F50" s="82"/>
      <c r="G50" s="82"/>
      <c r="H50" s="83" t="s">
        <v>40</v>
      </c>
      <c r="I50" s="82"/>
      <c r="J50" s="82" t="s">
        <v>41</v>
      </c>
      <c r="K50" s="82"/>
      <c r="L50" s="82"/>
      <c r="M50" s="82"/>
      <c r="N50" s="82" t="s">
        <v>41</v>
      </c>
      <c r="O50" s="82"/>
      <c r="P50" s="82"/>
      <c r="Q50" s="84"/>
      <c r="R50" s="85">
        <v>0</v>
      </c>
      <c r="S50" s="85">
        <v>0</v>
      </c>
      <c r="T50" s="85">
        <v>0</v>
      </c>
      <c r="U50" s="82" t="e">
        <v>#N/A</v>
      </c>
      <c r="V50" s="86" t="e">
        <v>#N/A</v>
      </c>
      <c r="W50" s="82" t="e">
        <v>#N/A</v>
      </c>
      <c r="X50" s="82" t="e">
        <v>#N/A</v>
      </c>
      <c r="Y50" s="82">
        <v>0</v>
      </c>
      <c r="Z50" s="82">
        <v>0</v>
      </c>
      <c r="AA50" s="82">
        <v>0</v>
      </c>
      <c r="AB50" s="82">
        <v>0</v>
      </c>
      <c r="AC50" s="82"/>
      <c r="AD50" s="80" t="s">
        <v>41</v>
      </c>
      <c r="AE50" s="87"/>
      <c r="AF50" s="88"/>
      <c r="AG50" s="89" t="s">
        <v>41</v>
      </c>
      <c r="AH50" s="90">
        <v>0</v>
      </c>
      <c r="AI50" s="80" t="s">
        <v>41</v>
      </c>
      <c r="AJ50" s="89"/>
      <c r="AK50" s="88" t="e">
        <v>#VALUE!</v>
      </c>
      <c r="AL50" s="88"/>
      <c r="AM50" s="91" t="s">
        <v>41</v>
      </c>
      <c r="AN50" s="105" t="e">
        <v>#VALUE!</v>
      </c>
      <c r="AO50" s="48"/>
      <c r="AP50" s="48"/>
      <c r="AQ50" s="48"/>
      <c r="AR50" s="48"/>
      <c r="AS50" s="7"/>
      <c r="AT50" s="8"/>
      <c r="AU50" s="7"/>
      <c r="AV50" s="7"/>
      <c r="AW50" s="27"/>
      <c r="AX50" s="50"/>
      <c r="AY50" s="50"/>
      <c r="BA50" s="50"/>
      <c r="BB50" s="50"/>
      <c r="BD50" s="16"/>
    </row>
    <row r="51" spans="1:56" ht="24.95" customHeight="1">
      <c r="A51" s="77">
        <v>52</v>
      </c>
      <c r="B51" s="78">
        <v>401810668</v>
      </c>
      <c r="C51" s="79" t="s">
        <v>152</v>
      </c>
      <c r="D51" s="80">
        <v>19.5</v>
      </c>
      <c r="E51" s="81" t="s">
        <v>141</v>
      </c>
      <c r="F51" s="82"/>
      <c r="G51" s="82">
        <v>95</v>
      </c>
      <c r="H51" s="83" t="s">
        <v>40</v>
      </c>
      <c r="I51" s="82" t="s">
        <v>68</v>
      </c>
      <c r="J51" s="82" t="s">
        <v>69</v>
      </c>
      <c r="K51" s="82">
        <v>24</v>
      </c>
      <c r="L51" s="82">
        <v>1</v>
      </c>
      <c r="M51" s="82">
        <v>8</v>
      </c>
      <c r="N51" s="82" t="s">
        <v>53</v>
      </c>
      <c r="O51" s="82" t="s">
        <v>153</v>
      </c>
      <c r="P51" s="82"/>
      <c r="Q51" s="84"/>
      <c r="R51" s="85">
        <v>0</v>
      </c>
      <c r="S51" s="85">
        <v>1</v>
      </c>
      <c r="T51" s="85">
        <v>0.7</v>
      </c>
      <c r="U51" s="82">
        <v>3</v>
      </c>
      <c r="V51" s="86" t="s">
        <v>40</v>
      </c>
      <c r="W51" s="82" t="s">
        <v>40</v>
      </c>
      <c r="X51" s="82">
        <v>95</v>
      </c>
      <c r="Y51" s="82">
        <v>0</v>
      </c>
      <c r="Z51" s="82" t="s">
        <v>148</v>
      </c>
      <c r="AA51" s="82">
        <v>100</v>
      </c>
      <c r="AB51" s="82">
        <v>100</v>
      </c>
      <c r="AC51" s="82">
        <v>95</v>
      </c>
      <c r="AD51" s="80" t="s">
        <v>63</v>
      </c>
      <c r="AE51" s="87"/>
      <c r="AF51" s="88">
        <v>1</v>
      </c>
      <c r="AG51" s="89">
        <v>1</v>
      </c>
      <c r="AH51" s="90">
        <v>0</v>
      </c>
      <c r="AI51" s="80">
        <v>19.5</v>
      </c>
      <c r="AJ51" s="89"/>
      <c r="AK51" s="88">
        <v>6.875</v>
      </c>
      <c r="AL51" s="88"/>
      <c r="AM51" s="91" t="s">
        <v>41</v>
      </c>
      <c r="AN51" s="105">
        <v>-6.875</v>
      </c>
      <c r="AO51" s="48"/>
      <c r="AP51" s="48"/>
      <c r="AQ51" s="48"/>
      <c r="AR51" s="48"/>
      <c r="AS51" s="7"/>
      <c r="AT51" s="8"/>
      <c r="AU51" s="7"/>
      <c r="AV51" s="14"/>
      <c r="AW51" s="51"/>
      <c r="AX51" s="52"/>
      <c r="AY51" s="52"/>
      <c r="BA51" s="52"/>
      <c r="BB51" s="52"/>
      <c r="BD51" s="16"/>
    </row>
    <row r="52" spans="1:56" ht="24.95" customHeight="1">
      <c r="A52" s="77">
        <v>53</v>
      </c>
      <c r="B52" s="78">
        <v>401808626</v>
      </c>
      <c r="C52" s="79" t="s">
        <v>154</v>
      </c>
      <c r="D52" s="80" t="s">
        <v>41</v>
      </c>
      <c r="E52" s="81" t="s">
        <v>141</v>
      </c>
      <c r="F52" s="82"/>
      <c r="G52" s="82"/>
      <c r="H52" s="83" t="s">
        <v>67</v>
      </c>
      <c r="I52" s="82"/>
      <c r="J52" s="82" t="s">
        <v>41</v>
      </c>
      <c r="K52" s="82"/>
      <c r="L52" s="82"/>
      <c r="M52" s="82"/>
      <c r="N52" s="82" t="s">
        <v>41</v>
      </c>
      <c r="O52" s="82"/>
      <c r="P52" s="82"/>
      <c r="Q52" s="84"/>
      <c r="R52" s="85">
        <v>0</v>
      </c>
      <c r="S52" s="85">
        <v>0</v>
      </c>
      <c r="T52" s="85">
        <v>0</v>
      </c>
      <c r="U52" s="82" t="e">
        <v>#N/A</v>
      </c>
      <c r="V52" s="86" t="e">
        <v>#N/A</v>
      </c>
      <c r="W52" s="82" t="e">
        <v>#N/A</v>
      </c>
      <c r="X52" s="82" t="e">
        <v>#N/A</v>
      </c>
      <c r="Y52" s="82">
        <v>0</v>
      </c>
      <c r="Z52" s="82">
        <v>0</v>
      </c>
      <c r="AA52" s="82">
        <v>0</v>
      </c>
      <c r="AB52" s="82">
        <v>0</v>
      </c>
      <c r="AC52" s="82"/>
      <c r="AD52" s="80" t="s">
        <v>41</v>
      </c>
      <c r="AE52" s="87"/>
      <c r="AF52" s="88"/>
      <c r="AG52" s="89" t="s">
        <v>41</v>
      </c>
      <c r="AH52" s="90">
        <v>0</v>
      </c>
      <c r="AI52" s="80" t="s">
        <v>41</v>
      </c>
      <c r="AJ52" s="89"/>
      <c r="AK52" s="88" t="e">
        <v>#VALUE!</v>
      </c>
      <c r="AL52" s="88"/>
      <c r="AM52" s="91" t="s">
        <v>41</v>
      </c>
      <c r="AN52" s="105" t="e">
        <v>#VALUE!</v>
      </c>
      <c r="AO52" s="48"/>
      <c r="AP52" s="48"/>
      <c r="AQ52" s="48"/>
      <c r="AR52" s="48"/>
      <c r="AS52" s="7"/>
      <c r="AT52" s="8"/>
      <c r="AU52" s="7"/>
      <c r="AV52" s="14"/>
      <c r="AW52" s="16"/>
      <c r="BD52" s="16"/>
    </row>
    <row r="53" spans="1:56" ht="24.95" customHeight="1">
      <c r="A53" s="77">
        <v>54</v>
      </c>
      <c r="B53" s="78">
        <v>401512067</v>
      </c>
      <c r="C53" s="79" t="s">
        <v>155</v>
      </c>
      <c r="D53" s="80">
        <v>18.25</v>
      </c>
      <c r="E53" s="81" t="s">
        <v>141</v>
      </c>
      <c r="F53" s="82"/>
      <c r="G53" s="82">
        <v>100</v>
      </c>
      <c r="H53" s="83" t="s">
        <v>67</v>
      </c>
      <c r="I53" s="82" t="s">
        <v>68</v>
      </c>
      <c r="J53" s="82" t="s">
        <v>69</v>
      </c>
      <c r="K53" s="82">
        <v>24</v>
      </c>
      <c r="L53" s="82">
        <v>1</v>
      </c>
      <c r="M53" s="82">
        <v>8</v>
      </c>
      <c r="N53" s="82" t="s">
        <v>53</v>
      </c>
      <c r="O53" s="82" t="s">
        <v>70</v>
      </c>
      <c r="P53" s="82"/>
      <c r="Q53" s="84"/>
      <c r="R53" s="85">
        <v>0</v>
      </c>
      <c r="S53" s="85">
        <v>0</v>
      </c>
      <c r="T53" s="85">
        <v>0</v>
      </c>
      <c r="U53" s="82">
        <v>99</v>
      </c>
      <c r="V53" s="86" t="e">
        <v>#N/A</v>
      </c>
      <c r="W53" s="82" t="e">
        <v>#N/A</v>
      </c>
      <c r="X53" s="82">
        <v>85</v>
      </c>
      <c r="Y53" s="82" t="s">
        <v>80</v>
      </c>
      <c r="Z53" s="82" t="s">
        <v>55</v>
      </c>
      <c r="AA53" s="82">
        <v>100</v>
      </c>
      <c r="AB53" s="82">
        <v>0</v>
      </c>
      <c r="AC53" s="82">
        <v>100</v>
      </c>
      <c r="AD53" s="80" t="s">
        <v>63</v>
      </c>
      <c r="AE53" s="87"/>
      <c r="AF53" s="88">
        <v>1</v>
      </c>
      <c r="AG53" s="89">
        <v>1</v>
      </c>
      <c r="AH53" s="90">
        <v>0</v>
      </c>
      <c r="AI53" s="80">
        <v>18.25</v>
      </c>
      <c r="AJ53" s="89"/>
      <c r="AK53" s="88">
        <v>6.5625</v>
      </c>
      <c r="AL53" s="88"/>
      <c r="AM53" s="91" t="s">
        <v>41</v>
      </c>
      <c r="AN53" s="105">
        <v>-6.5625</v>
      </c>
      <c r="AO53" s="48"/>
      <c r="AP53" s="48"/>
      <c r="AQ53" s="48"/>
      <c r="AR53" s="48"/>
      <c r="AS53" s="7"/>
      <c r="AT53" s="8"/>
      <c r="AU53" s="7"/>
      <c r="AV53" s="7"/>
      <c r="AW53" s="16"/>
      <c r="BD53" s="16"/>
    </row>
    <row r="54" spans="1:56" ht="24.95" customHeight="1">
      <c r="A54" s="77">
        <v>55</v>
      </c>
      <c r="B54" s="78">
        <v>401810073</v>
      </c>
      <c r="C54" s="79" t="s">
        <v>156</v>
      </c>
      <c r="D54" s="80">
        <v>11.75</v>
      </c>
      <c r="E54" s="81" t="s">
        <v>141</v>
      </c>
      <c r="F54" s="82"/>
      <c r="G54" s="82">
        <v>90</v>
      </c>
      <c r="H54" s="83" t="s">
        <v>40</v>
      </c>
      <c r="I54" s="82"/>
      <c r="J54" s="82" t="s">
        <v>69</v>
      </c>
      <c r="K54" s="82">
        <v>24</v>
      </c>
      <c r="L54" s="82">
        <v>1</v>
      </c>
      <c r="M54" s="82">
        <v>8</v>
      </c>
      <c r="N54" s="82" t="s">
        <v>53</v>
      </c>
      <c r="O54" s="82" t="s">
        <v>54</v>
      </c>
      <c r="P54" s="82"/>
      <c r="Q54" s="84"/>
      <c r="R54" s="85">
        <v>0</v>
      </c>
      <c r="S54" s="85">
        <v>0.75</v>
      </c>
      <c r="T54" s="85">
        <v>1</v>
      </c>
      <c r="U54" s="82">
        <v>100</v>
      </c>
      <c r="V54" s="86">
        <v>95</v>
      </c>
      <c r="W54" s="82">
        <v>97</v>
      </c>
      <c r="X54" s="82" t="s">
        <v>40</v>
      </c>
      <c r="Y54" s="82">
        <v>0</v>
      </c>
      <c r="Z54" s="82" t="s">
        <v>55</v>
      </c>
      <c r="AA54" s="82">
        <v>100</v>
      </c>
      <c r="AB54" s="82">
        <v>100</v>
      </c>
      <c r="AC54" s="82">
        <v>90</v>
      </c>
      <c r="AD54" s="80" t="s">
        <v>63</v>
      </c>
      <c r="AE54" s="87"/>
      <c r="AF54" s="88">
        <v>1</v>
      </c>
      <c r="AG54" s="89">
        <v>1</v>
      </c>
      <c r="AH54" s="90">
        <v>0</v>
      </c>
      <c r="AI54" s="80">
        <v>11.75</v>
      </c>
      <c r="AJ54" s="89"/>
      <c r="AK54" s="88">
        <v>4.9375</v>
      </c>
      <c r="AL54" s="88"/>
      <c r="AM54" s="91" t="s">
        <v>41</v>
      </c>
      <c r="AN54" s="105">
        <v>-4.9375</v>
      </c>
      <c r="AO54" s="48"/>
      <c r="AP54" s="48"/>
      <c r="AQ54" s="48"/>
      <c r="AR54" s="48"/>
      <c r="AS54" s="7"/>
      <c r="AT54" s="8"/>
      <c r="AU54" s="7"/>
      <c r="AV54" s="14"/>
      <c r="AW54" s="16"/>
      <c r="BD54" s="16"/>
    </row>
    <row r="55" spans="1:56">
      <c r="A55" s="77">
        <v>56</v>
      </c>
      <c r="B55" s="78">
        <v>401806957</v>
      </c>
      <c r="C55" s="79" t="s">
        <v>157</v>
      </c>
      <c r="D55" s="80" t="s">
        <v>41</v>
      </c>
      <c r="E55" s="81" t="s">
        <v>141</v>
      </c>
      <c r="F55" s="82"/>
      <c r="G55" s="82"/>
      <c r="H55" s="83" t="s">
        <v>40</v>
      </c>
      <c r="I55" s="82" t="s">
        <v>68</v>
      </c>
      <c r="J55" s="82" t="s">
        <v>41</v>
      </c>
      <c r="K55" s="82" t="s">
        <v>60</v>
      </c>
      <c r="L55" s="82"/>
      <c r="M55" s="82">
        <v>8</v>
      </c>
      <c r="N55" s="82" t="s">
        <v>41</v>
      </c>
      <c r="O55" s="82"/>
      <c r="P55" s="82"/>
      <c r="Q55" s="84"/>
      <c r="R55" s="85">
        <v>0</v>
      </c>
      <c r="S55" s="85">
        <v>0</v>
      </c>
      <c r="T55" s="85">
        <v>0</v>
      </c>
      <c r="U55" s="82" t="s">
        <v>40</v>
      </c>
      <c r="V55" s="86" t="e">
        <v>#N/A</v>
      </c>
      <c r="W55" s="82" t="e">
        <v>#N/A</v>
      </c>
      <c r="X55" s="82" t="s">
        <v>40</v>
      </c>
      <c r="Y55" s="82">
        <v>0</v>
      </c>
      <c r="Z55" s="82">
        <v>0</v>
      </c>
      <c r="AA55" s="82">
        <v>0</v>
      </c>
      <c r="AB55" s="82">
        <v>0</v>
      </c>
      <c r="AC55" s="82"/>
      <c r="AD55" s="80" t="s">
        <v>41</v>
      </c>
      <c r="AE55" s="87"/>
      <c r="AF55" s="88">
        <v>0.3</v>
      </c>
      <c r="AG55" s="89" t="s">
        <v>41</v>
      </c>
      <c r="AH55" s="90">
        <v>0</v>
      </c>
      <c r="AI55" s="80" t="s">
        <v>41</v>
      </c>
      <c r="AJ55" s="89"/>
      <c r="AK55" s="88" t="e">
        <v>#VALUE!</v>
      </c>
      <c r="AL55" s="88"/>
      <c r="AM55" s="91" t="s">
        <v>41</v>
      </c>
      <c r="AN55" s="105" t="e">
        <v>#VALUE!</v>
      </c>
      <c r="AO55" s="48"/>
      <c r="AP55" s="48"/>
      <c r="AQ55" s="48"/>
      <c r="AR55" s="48"/>
      <c r="AS55" s="7"/>
      <c r="AT55" s="8"/>
      <c r="AU55" s="7"/>
      <c r="AV55" s="7"/>
      <c r="AW55" s="16"/>
      <c r="BD55" s="16"/>
    </row>
    <row r="56" spans="1:56">
      <c r="A56" s="77">
        <v>57</v>
      </c>
      <c r="B56" s="78">
        <v>401805680</v>
      </c>
      <c r="C56" s="79" t="s">
        <v>158</v>
      </c>
      <c r="D56" s="80">
        <v>8.5</v>
      </c>
      <c r="E56" s="81" t="s">
        <v>141</v>
      </c>
      <c r="F56" s="82" t="s">
        <v>49</v>
      </c>
      <c r="G56" s="82"/>
      <c r="H56" s="83" t="s">
        <v>67</v>
      </c>
      <c r="I56" s="82" t="s">
        <v>68</v>
      </c>
      <c r="J56" s="82" t="s">
        <v>50</v>
      </c>
      <c r="K56" s="82">
        <v>24</v>
      </c>
      <c r="L56" s="82">
        <v>1</v>
      </c>
      <c r="M56" s="82">
        <v>8</v>
      </c>
      <c r="N56" s="82" t="s">
        <v>53</v>
      </c>
      <c r="O56" s="82"/>
      <c r="P56" s="82">
        <v>29</v>
      </c>
      <c r="Q56" s="84"/>
      <c r="R56" s="85">
        <v>0</v>
      </c>
      <c r="S56" s="85">
        <v>0</v>
      </c>
      <c r="T56" s="85">
        <v>0</v>
      </c>
      <c r="U56" s="82" t="s">
        <v>40</v>
      </c>
      <c r="V56" s="86" t="e">
        <v>#N/A</v>
      </c>
      <c r="W56" s="82" t="e">
        <v>#N/A</v>
      </c>
      <c r="X56" s="82" t="s">
        <v>40</v>
      </c>
      <c r="Y56" s="82">
        <v>0</v>
      </c>
      <c r="Z56" s="82" t="s">
        <v>55</v>
      </c>
      <c r="AA56" s="82">
        <v>100</v>
      </c>
      <c r="AB56" s="82">
        <v>0</v>
      </c>
      <c r="AC56" s="82"/>
      <c r="AD56" s="80" t="s">
        <v>41</v>
      </c>
      <c r="AE56" s="87"/>
      <c r="AF56" s="88">
        <v>1</v>
      </c>
      <c r="AG56" s="89">
        <v>0.2</v>
      </c>
      <c r="AH56" s="90">
        <v>0</v>
      </c>
      <c r="AI56" s="80">
        <v>8.5</v>
      </c>
      <c r="AJ56" s="89"/>
      <c r="AK56" s="88">
        <v>3.3250000000000002</v>
      </c>
      <c r="AL56" s="88"/>
      <c r="AM56" s="91" t="s">
        <v>41</v>
      </c>
      <c r="AN56" s="105">
        <v>-3.3250000000000002</v>
      </c>
      <c r="AS56" s="7"/>
      <c r="AT56" s="8"/>
      <c r="AU56" s="7"/>
      <c r="AV56" s="14"/>
      <c r="AW56" s="16"/>
      <c r="BD56" s="16"/>
    </row>
    <row r="57" spans="1:56">
      <c r="A57" s="77">
        <v>58</v>
      </c>
      <c r="B57" s="78">
        <v>401808152</v>
      </c>
      <c r="C57" s="79" t="s">
        <v>159</v>
      </c>
      <c r="D57" s="80" t="s">
        <v>41</v>
      </c>
      <c r="E57" s="81" t="s">
        <v>141</v>
      </c>
      <c r="F57" s="82"/>
      <c r="G57" s="82">
        <v>100</v>
      </c>
      <c r="H57" s="83" t="s">
        <v>67</v>
      </c>
      <c r="I57" s="82" t="s">
        <v>68</v>
      </c>
      <c r="J57" s="82" t="s">
        <v>69</v>
      </c>
      <c r="K57" s="82">
        <v>24</v>
      </c>
      <c r="L57" s="82"/>
      <c r="M57" s="82"/>
      <c r="N57" s="82" t="s">
        <v>41</v>
      </c>
      <c r="O57" s="82"/>
      <c r="P57" s="82">
        <v>29</v>
      </c>
      <c r="Q57" s="84"/>
      <c r="R57" s="85">
        <v>0</v>
      </c>
      <c r="S57" s="85">
        <v>0</v>
      </c>
      <c r="T57" s="85">
        <v>0</v>
      </c>
      <c r="U57" s="82" t="e">
        <v>#N/A</v>
      </c>
      <c r="V57" s="86" t="e">
        <v>#N/A</v>
      </c>
      <c r="W57" s="82" t="e">
        <v>#N/A</v>
      </c>
      <c r="X57" s="82" t="e">
        <v>#N/A</v>
      </c>
      <c r="Y57" s="82">
        <v>0</v>
      </c>
      <c r="Z57" s="82">
        <v>0</v>
      </c>
      <c r="AA57" s="82">
        <v>0</v>
      </c>
      <c r="AB57" s="82">
        <v>0</v>
      </c>
      <c r="AC57" s="82"/>
      <c r="AD57" s="80"/>
      <c r="AE57" s="87"/>
      <c r="AF57" s="88">
        <v>0.8</v>
      </c>
      <c r="AG57" s="89" t="s">
        <v>41</v>
      </c>
      <c r="AH57" s="90">
        <v>0</v>
      </c>
      <c r="AI57" s="80" t="s">
        <v>41</v>
      </c>
      <c r="AJ57" s="89"/>
      <c r="AK57" s="88" t="e">
        <v>#VALUE!</v>
      </c>
      <c r="AL57" s="88"/>
      <c r="AM57" s="91" t="s">
        <v>41</v>
      </c>
      <c r="AN57" s="105" t="e">
        <v>#VALUE!</v>
      </c>
      <c r="AS57" s="7"/>
      <c r="AT57" s="8"/>
      <c r="AU57" s="7"/>
      <c r="AV57" s="14"/>
      <c r="AW57" s="16"/>
      <c r="BD57" s="16"/>
    </row>
    <row r="58" spans="1:56">
      <c r="A58" s="77">
        <v>59</v>
      </c>
      <c r="B58" s="78">
        <v>401809365</v>
      </c>
      <c r="C58" s="79" t="s">
        <v>160</v>
      </c>
      <c r="D58" s="80">
        <v>7</v>
      </c>
      <c r="E58" s="81" t="s">
        <v>141</v>
      </c>
      <c r="F58" s="82"/>
      <c r="G58" s="82">
        <v>100</v>
      </c>
      <c r="H58" s="83" t="s">
        <v>67</v>
      </c>
      <c r="I58" s="82" t="s">
        <v>68</v>
      </c>
      <c r="J58" s="82" t="s">
        <v>69</v>
      </c>
      <c r="K58" s="82">
        <v>24</v>
      </c>
      <c r="L58" s="82">
        <v>1</v>
      </c>
      <c r="M58" s="82">
        <v>8</v>
      </c>
      <c r="N58" s="82" t="s">
        <v>53</v>
      </c>
      <c r="O58" s="82" t="s">
        <v>54</v>
      </c>
      <c r="P58" s="82"/>
      <c r="Q58" s="84"/>
      <c r="R58" s="85">
        <v>0</v>
      </c>
      <c r="S58" s="85">
        <v>1</v>
      </c>
      <c r="T58" s="85">
        <v>0.9</v>
      </c>
      <c r="U58" s="82">
        <v>100</v>
      </c>
      <c r="V58" s="86" t="s">
        <v>40</v>
      </c>
      <c r="W58" s="82" t="s">
        <v>40</v>
      </c>
      <c r="X58" s="82">
        <v>90</v>
      </c>
      <c r="Y58" s="82">
        <v>0</v>
      </c>
      <c r="Z58" s="82" t="s">
        <v>55</v>
      </c>
      <c r="AA58" s="82">
        <v>100</v>
      </c>
      <c r="AB58" s="82">
        <v>100</v>
      </c>
      <c r="AC58" s="82">
        <v>100</v>
      </c>
      <c r="AD58" s="80" t="s">
        <v>63</v>
      </c>
      <c r="AE58" s="87"/>
      <c r="AF58" s="88">
        <v>1</v>
      </c>
      <c r="AG58" s="89">
        <v>1</v>
      </c>
      <c r="AH58" s="90">
        <v>0</v>
      </c>
      <c r="AI58" s="80">
        <v>7</v>
      </c>
      <c r="AJ58" s="89"/>
      <c r="AK58" s="88">
        <v>3.75</v>
      </c>
      <c r="AL58" s="88"/>
      <c r="AM58" s="91" t="s">
        <v>41</v>
      </c>
      <c r="AN58" s="105">
        <v>-3.75</v>
      </c>
      <c r="AS58" s="7"/>
      <c r="AT58" s="8"/>
      <c r="AU58" s="7"/>
      <c r="AV58" s="14"/>
      <c r="AW58" s="16"/>
      <c r="BD58" s="16"/>
    </row>
    <row r="59" spans="1:56">
      <c r="D59" s="80"/>
      <c r="M59" s="82"/>
      <c r="N59" s="82" t="s">
        <v>41</v>
      </c>
      <c r="O59" s="82"/>
      <c r="P59" s="82"/>
      <c r="R59" s="85">
        <v>0</v>
      </c>
      <c r="S59" s="85">
        <v>0</v>
      </c>
      <c r="T59" s="85">
        <v>0</v>
      </c>
      <c r="U59" s="82" t="e">
        <v>#N/A</v>
      </c>
      <c r="V59" s="86" t="e">
        <v>#N/A</v>
      </c>
      <c r="W59" s="82" t="e">
        <v>#N/A</v>
      </c>
      <c r="X59" s="82" t="e">
        <v>#N/A</v>
      </c>
      <c r="Y59" s="82" t="e">
        <v>#N/A</v>
      </c>
      <c r="Z59" s="82" t="e">
        <v>#N/A</v>
      </c>
      <c r="AD59" s="80" t="s">
        <v>41</v>
      </c>
      <c r="AF59" s="88"/>
      <c r="AG59" s="89" t="s">
        <v>41</v>
      </c>
      <c r="AH59" s="90">
        <v>0</v>
      </c>
      <c r="AI59" s="80">
        <v>0</v>
      </c>
      <c r="AJ59" s="89"/>
      <c r="AK59" s="88" t="e">
        <v>#VALUE!</v>
      </c>
      <c r="AM59" s="91" t="s">
        <v>41</v>
      </c>
      <c r="AS59" s="7"/>
      <c r="AT59" s="8"/>
      <c r="AU59" s="7"/>
      <c r="AV59" s="14"/>
      <c r="AW59" s="16"/>
      <c r="BD59" s="16"/>
    </row>
    <row r="60" spans="1:56">
      <c r="A60" s="77">
        <v>61</v>
      </c>
      <c r="B60" s="78">
        <v>401808111</v>
      </c>
      <c r="C60" s="79" t="s">
        <v>161</v>
      </c>
      <c r="D60" s="80" t="s">
        <v>41</v>
      </c>
      <c r="E60" s="81" t="s">
        <v>141</v>
      </c>
      <c r="F60" s="82"/>
      <c r="G60" s="82"/>
      <c r="H60" s="83" t="s">
        <v>67</v>
      </c>
      <c r="I60" s="82"/>
      <c r="J60" s="82" t="s">
        <v>41</v>
      </c>
      <c r="K60" s="82"/>
      <c r="L60" s="82"/>
      <c r="M60" s="82"/>
      <c r="N60" s="82" t="s">
        <v>41</v>
      </c>
      <c r="O60" s="82"/>
      <c r="P60" s="82"/>
      <c r="Q60" s="84"/>
      <c r="R60" s="85">
        <v>0</v>
      </c>
      <c r="S60" s="85">
        <v>0</v>
      </c>
      <c r="T60" s="85">
        <v>0.9</v>
      </c>
      <c r="U60" s="82" t="e">
        <v>#N/A</v>
      </c>
      <c r="V60" s="86">
        <v>100</v>
      </c>
      <c r="W60" s="82">
        <v>90</v>
      </c>
      <c r="X60" s="82" t="e">
        <v>#N/A</v>
      </c>
      <c r="Y60" s="82">
        <v>0</v>
      </c>
      <c r="Z60" s="82">
        <v>0</v>
      </c>
      <c r="AA60" s="82">
        <v>100</v>
      </c>
      <c r="AB60" s="82">
        <v>100</v>
      </c>
      <c r="AC60" s="82"/>
      <c r="AD60" s="80"/>
      <c r="AE60" s="87"/>
      <c r="AF60" s="88"/>
      <c r="AG60" s="89">
        <v>0.8</v>
      </c>
      <c r="AH60" s="90">
        <v>0</v>
      </c>
      <c r="AI60" s="80" t="s">
        <v>41</v>
      </c>
      <c r="AJ60" s="89"/>
      <c r="AK60" s="88" t="e">
        <v>#VALUE!</v>
      </c>
      <c r="AL60" s="88"/>
      <c r="AM60" s="91" t="s">
        <v>41</v>
      </c>
      <c r="AN60" s="105" t="e">
        <v>#VALUE!</v>
      </c>
      <c r="AS60" s="7"/>
      <c r="AT60" s="8"/>
      <c r="AU60" s="7"/>
      <c r="AV60" s="7"/>
      <c r="AW60" s="16"/>
      <c r="BD60" s="16"/>
    </row>
    <row r="61" spans="1:56">
      <c r="A61" s="77">
        <v>62</v>
      </c>
      <c r="B61" s="78">
        <v>401809180</v>
      </c>
      <c r="C61" s="79" t="s">
        <v>162</v>
      </c>
      <c r="D61" s="80">
        <v>19.75</v>
      </c>
      <c r="E61" s="81" t="s">
        <v>141</v>
      </c>
      <c r="F61" s="82"/>
      <c r="G61" s="82">
        <v>100</v>
      </c>
      <c r="H61" s="83" t="s">
        <v>40</v>
      </c>
      <c r="I61" s="82" t="s">
        <v>68</v>
      </c>
      <c r="J61" s="82" t="s">
        <v>69</v>
      </c>
      <c r="K61" s="82">
        <v>24</v>
      </c>
      <c r="L61" s="82">
        <v>1</v>
      </c>
      <c r="M61" s="82"/>
      <c r="N61" s="82" t="s">
        <v>53</v>
      </c>
      <c r="O61" s="82" t="s">
        <v>70</v>
      </c>
      <c r="P61" s="82"/>
      <c r="Q61" s="84"/>
      <c r="R61" s="85">
        <v>0</v>
      </c>
      <c r="S61" s="85">
        <v>1</v>
      </c>
      <c r="T61" s="85">
        <v>1</v>
      </c>
      <c r="U61" s="82">
        <v>90</v>
      </c>
      <c r="V61" s="86" t="s">
        <v>40</v>
      </c>
      <c r="W61" s="82" t="s">
        <v>40</v>
      </c>
      <c r="X61" s="82">
        <v>90</v>
      </c>
      <c r="Y61" s="82">
        <v>0</v>
      </c>
      <c r="Z61" s="82" t="s">
        <v>163</v>
      </c>
      <c r="AA61" s="82">
        <v>100</v>
      </c>
      <c r="AB61" s="82">
        <v>100</v>
      </c>
      <c r="AC61" s="82">
        <v>100</v>
      </c>
      <c r="AD61" s="80" t="s">
        <v>63</v>
      </c>
      <c r="AE61" s="87"/>
      <c r="AF61" s="88">
        <v>1</v>
      </c>
      <c r="AG61" s="89">
        <v>1</v>
      </c>
      <c r="AH61" s="90">
        <v>0</v>
      </c>
      <c r="AI61" s="80">
        <v>19.75</v>
      </c>
      <c r="AJ61" s="89"/>
      <c r="AK61" s="88">
        <v>6.9375</v>
      </c>
      <c r="AL61" s="88"/>
      <c r="AM61" s="91" t="s">
        <v>41</v>
      </c>
      <c r="AN61" s="105">
        <v>-6.9375</v>
      </c>
      <c r="AS61" s="7"/>
      <c r="AT61" s="8"/>
      <c r="AU61" s="7"/>
      <c r="AV61" s="7"/>
      <c r="AW61" s="16"/>
      <c r="BD61" s="16"/>
    </row>
    <row r="62" spans="1:56">
      <c r="A62" s="77">
        <v>63</v>
      </c>
      <c r="B62" s="78">
        <v>401805287</v>
      </c>
      <c r="C62" s="79" t="s">
        <v>164</v>
      </c>
      <c r="D62" s="80">
        <v>5.5</v>
      </c>
      <c r="E62" s="81" t="s">
        <v>141</v>
      </c>
      <c r="F62" s="82"/>
      <c r="G62" s="82">
        <v>100</v>
      </c>
      <c r="H62" s="83" t="s">
        <v>67</v>
      </c>
      <c r="I62" s="82" t="s">
        <v>68</v>
      </c>
      <c r="J62" s="82" t="s">
        <v>69</v>
      </c>
      <c r="K62" s="82">
        <v>24</v>
      </c>
      <c r="L62" s="82">
        <v>1</v>
      </c>
      <c r="M62" s="82">
        <v>8</v>
      </c>
      <c r="N62" s="82" t="s">
        <v>53</v>
      </c>
      <c r="O62" s="82" t="s">
        <v>54</v>
      </c>
      <c r="P62" s="82">
        <v>29</v>
      </c>
      <c r="Q62" s="84"/>
      <c r="R62" s="85">
        <v>0</v>
      </c>
      <c r="S62" s="85">
        <v>0</v>
      </c>
      <c r="T62" s="85">
        <v>0</v>
      </c>
      <c r="U62" s="82">
        <v>100</v>
      </c>
      <c r="V62" s="86" t="e">
        <v>#N/A</v>
      </c>
      <c r="W62" s="82" t="e">
        <v>#N/A</v>
      </c>
      <c r="X62" s="82">
        <v>90</v>
      </c>
      <c r="Y62" s="82">
        <v>0</v>
      </c>
      <c r="Z62" s="82">
        <v>0</v>
      </c>
      <c r="AA62" s="82">
        <v>100</v>
      </c>
      <c r="AB62" s="82">
        <v>0</v>
      </c>
      <c r="AC62" s="82">
        <v>100</v>
      </c>
      <c r="AD62" s="80" t="s">
        <v>63</v>
      </c>
      <c r="AE62" s="87"/>
      <c r="AF62" s="88">
        <v>1</v>
      </c>
      <c r="AG62" s="89">
        <v>1</v>
      </c>
      <c r="AH62" s="90">
        <v>0</v>
      </c>
      <c r="AI62" s="80">
        <v>5.5</v>
      </c>
      <c r="AJ62" s="89"/>
      <c r="AK62" s="88">
        <v>3.375</v>
      </c>
      <c r="AL62" s="88"/>
      <c r="AM62" s="91" t="s">
        <v>41</v>
      </c>
      <c r="AN62" s="105">
        <v>-3.375</v>
      </c>
      <c r="AS62" s="7"/>
      <c r="AT62" s="8"/>
      <c r="AU62" s="7"/>
      <c r="AV62" s="14"/>
      <c r="AW62" s="16"/>
      <c r="BD62" s="16"/>
    </row>
    <row r="63" spans="1:56">
      <c r="A63" s="77">
        <v>64</v>
      </c>
      <c r="B63" s="78">
        <v>401805270</v>
      </c>
      <c r="C63" s="79" t="s">
        <v>165</v>
      </c>
      <c r="D63" s="80">
        <v>17.75</v>
      </c>
      <c r="E63" s="81" t="s">
        <v>141</v>
      </c>
      <c r="F63" s="82"/>
      <c r="G63" s="82">
        <v>95</v>
      </c>
      <c r="H63" s="83" t="s">
        <v>67</v>
      </c>
      <c r="I63" s="82" t="s">
        <v>68</v>
      </c>
      <c r="J63" s="82" t="s">
        <v>69</v>
      </c>
      <c r="K63" s="82">
        <v>24</v>
      </c>
      <c r="L63" s="82">
        <v>1</v>
      </c>
      <c r="M63" s="82">
        <v>8</v>
      </c>
      <c r="N63" s="82" t="s">
        <v>53</v>
      </c>
      <c r="O63" s="82" t="s">
        <v>54</v>
      </c>
      <c r="P63" s="82">
        <v>29</v>
      </c>
      <c r="Q63" s="84"/>
      <c r="R63" s="85">
        <v>0</v>
      </c>
      <c r="S63" s="85">
        <v>0</v>
      </c>
      <c r="T63" s="85">
        <v>0</v>
      </c>
      <c r="U63" s="82">
        <v>100</v>
      </c>
      <c r="V63" s="86" t="e">
        <v>#N/A</v>
      </c>
      <c r="W63" s="82" t="e">
        <v>#N/A</v>
      </c>
      <c r="X63" s="82">
        <v>90</v>
      </c>
      <c r="Y63" s="82">
        <v>0</v>
      </c>
      <c r="Z63" s="82" t="s">
        <v>55</v>
      </c>
      <c r="AA63" s="82">
        <v>100</v>
      </c>
      <c r="AB63" s="82">
        <v>0</v>
      </c>
      <c r="AC63" s="82">
        <v>95</v>
      </c>
      <c r="AD63" s="80" t="s">
        <v>56</v>
      </c>
      <c r="AE63" s="87"/>
      <c r="AF63" s="88">
        <v>1</v>
      </c>
      <c r="AG63" s="89">
        <v>1</v>
      </c>
      <c r="AH63" s="90">
        <v>0</v>
      </c>
      <c r="AI63" s="80">
        <v>17.75</v>
      </c>
      <c r="AJ63" s="89"/>
      <c r="AK63" s="88">
        <v>6.4375</v>
      </c>
      <c r="AL63" s="88"/>
      <c r="AM63" s="91" t="s">
        <v>41</v>
      </c>
      <c r="AN63" s="105">
        <v>-6.4375</v>
      </c>
      <c r="AS63" s="7"/>
      <c r="AT63" s="8"/>
      <c r="AU63" s="7"/>
      <c r="AV63" s="14"/>
      <c r="AW63" s="16"/>
      <c r="BD63" s="16"/>
    </row>
    <row r="64" spans="1:56">
      <c r="A64" s="77">
        <v>65</v>
      </c>
      <c r="B64" s="78">
        <v>401810153</v>
      </c>
      <c r="C64" s="79" t="s">
        <v>166</v>
      </c>
      <c r="D64" s="80">
        <v>20</v>
      </c>
      <c r="E64" s="81" t="s">
        <v>141</v>
      </c>
      <c r="F64" s="82"/>
      <c r="G64" s="82">
        <v>100</v>
      </c>
      <c r="H64" s="83" t="s">
        <v>67</v>
      </c>
      <c r="I64" s="82" t="s">
        <v>93</v>
      </c>
      <c r="J64" s="82" t="s">
        <v>69</v>
      </c>
      <c r="K64" s="82">
        <v>24</v>
      </c>
      <c r="L64" s="82">
        <v>1</v>
      </c>
      <c r="M64" s="82">
        <v>8</v>
      </c>
      <c r="N64" s="82" t="s">
        <v>53</v>
      </c>
      <c r="O64" s="82" t="s">
        <v>54</v>
      </c>
      <c r="P64" s="82"/>
      <c r="Q64" s="84"/>
      <c r="R64" s="85">
        <v>0</v>
      </c>
      <c r="S64" s="85">
        <v>1</v>
      </c>
      <c r="T64" s="85">
        <v>1</v>
      </c>
      <c r="U64" s="82">
        <v>100</v>
      </c>
      <c r="V64" s="86" t="s">
        <v>40</v>
      </c>
      <c r="W64" s="82" t="s">
        <v>40</v>
      </c>
      <c r="X64" s="82">
        <v>95</v>
      </c>
      <c r="Y64" s="82" t="s">
        <v>80</v>
      </c>
      <c r="Z64" s="82" t="s">
        <v>55</v>
      </c>
      <c r="AA64" s="82">
        <v>100</v>
      </c>
      <c r="AB64" s="82">
        <v>100</v>
      </c>
      <c r="AC64" s="82">
        <v>100</v>
      </c>
      <c r="AD64" s="80" t="s">
        <v>63</v>
      </c>
      <c r="AE64" s="87"/>
      <c r="AF64" s="88">
        <v>1</v>
      </c>
      <c r="AG64" s="89">
        <v>1</v>
      </c>
      <c r="AH64" s="90">
        <v>0</v>
      </c>
      <c r="AI64" s="80">
        <v>20</v>
      </c>
      <c r="AJ64" s="89"/>
      <c r="AK64" s="88">
        <v>7</v>
      </c>
      <c r="AL64" s="88"/>
      <c r="AM64" s="91" t="s">
        <v>41</v>
      </c>
      <c r="AN64" s="105">
        <v>-7</v>
      </c>
      <c r="AS64" s="7"/>
      <c r="AT64" s="8"/>
      <c r="AU64" s="7"/>
      <c r="AV64" s="14"/>
      <c r="AW64" s="16"/>
      <c r="BD64" s="16"/>
    </row>
    <row r="65" spans="1:56">
      <c r="A65" s="77">
        <v>66</v>
      </c>
      <c r="B65" s="78">
        <v>401806852</v>
      </c>
      <c r="C65" s="79" t="s">
        <v>167</v>
      </c>
      <c r="D65" s="80" t="s">
        <v>41</v>
      </c>
      <c r="E65" s="81" t="s">
        <v>141</v>
      </c>
      <c r="F65" s="82"/>
      <c r="G65" s="82"/>
      <c r="H65" s="83" t="s">
        <v>40</v>
      </c>
      <c r="I65" s="82"/>
      <c r="J65" s="82" t="s">
        <v>41</v>
      </c>
      <c r="K65" s="82"/>
      <c r="L65" s="82"/>
      <c r="M65" s="82"/>
      <c r="N65" s="82" t="s">
        <v>41</v>
      </c>
      <c r="O65" s="82"/>
      <c r="P65" s="82"/>
      <c r="Q65" s="84"/>
      <c r="R65" s="85">
        <v>0</v>
      </c>
      <c r="S65" s="85">
        <v>0</v>
      </c>
      <c r="T65" s="85">
        <v>0</v>
      </c>
      <c r="U65" s="82" t="s">
        <v>40</v>
      </c>
      <c r="V65" s="86" t="e">
        <v>#N/A</v>
      </c>
      <c r="W65" s="82" t="e">
        <v>#N/A</v>
      </c>
      <c r="X65" s="82" t="s">
        <v>40</v>
      </c>
      <c r="Y65" s="82">
        <v>0</v>
      </c>
      <c r="Z65" s="82">
        <v>0</v>
      </c>
      <c r="AA65" s="82">
        <v>0</v>
      </c>
      <c r="AB65" s="82">
        <v>0</v>
      </c>
      <c r="AC65" s="82"/>
      <c r="AD65" s="80"/>
      <c r="AE65" s="87"/>
      <c r="AF65" s="88"/>
      <c r="AG65" s="89" t="s">
        <v>41</v>
      </c>
      <c r="AH65" s="90">
        <v>0</v>
      </c>
      <c r="AI65" s="80" t="s">
        <v>41</v>
      </c>
      <c r="AJ65" s="89"/>
      <c r="AK65" s="88" t="e">
        <v>#VALUE!</v>
      </c>
      <c r="AL65" s="88"/>
      <c r="AM65" s="91" t="s">
        <v>41</v>
      </c>
      <c r="AN65" s="105" t="e">
        <v>#VALUE!</v>
      </c>
      <c r="AS65" s="7"/>
      <c r="AT65" s="8"/>
      <c r="AU65" s="7"/>
      <c r="AV65" s="14"/>
      <c r="AW65" s="16"/>
      <c r="BD65" s="16"/>
    </row>
    <row r="66" spans="1:56">
      <c r="A66" s="77">
        <v>67</v>
      </c>
      <c r="B66" s="78">
        <v>401809203</v>
      </c>
      <c r="C66" s="79" t="s">
        <v>168</v>
      </c>
      <c r="D66" s="80" t="s">
        <v>41</v>
      </c>
      <c r="E66" s="81" t="s">
        <v>141</v>
      </c>
      <c r="F66" s="82"/>
      <c r="G66" s="82"/>
      <c r="H66" s="83" t="s">
        <v>67</v>
      </c>
      <c r="I66" s="82"/>
      <c r="J66" s="82" t="s">
        <v>41</v>
      </c>
      <c r="K66" s="82"/>
      <c r="L66" s="82"/>
      <c r="M66" s="82"/>
      <c r="N66" s="82" t="s">
        <v>41</v>
      </c>
      <c r="O66" s="82"/>
      <c r="P66" s="82"/>
      <c r="Q66" s="84"/>
      <c r="R66" s="85">
        <v>0</v>
      </c>
      <c r="S66" s="85">
        <v>0</v>
      </c>
      <c r="T66" s="85">
        <v>0</v>
      </c>
      <c r="U66" s="82" t="e">
        <v>#N/A</v>
      </c>
      <c r="V66" s="86" t="e">
        <v>#N/A</v>
      </c>
      <c r="W66" s="82" t="e">
        <v>#N/A</v>
      </c>
      <c r="X66" s="82" t="e">
        <v>#N/A</v>
      </c>
      <c r="Y66" s="82">
        <v>0</v>
      </c>
      <c r="Z66" s="82">
        <v>0</v>
      </c>
      <c r="AA66" s="82">
        <v>0</v>
      </c>
      <c r="AB66" s="82">
        <v>0</v>
      </c>
      <c r="AC66" s="82"/>
      <c r="AD66" s="80"/>
      <c r="AE66" s="87"/>
      <c r="AF66" s="88"/>
      <c r="AG66" s="89" t="s">
        <v>41</v>
      </c>
      <c r="AH66" s="90">
        <v>0</v>
      </c>
      <c r="AI66" s="80" t="s">
        <v>41</v>
      </c>
      <c r="AJ66" s="89"/>
      <c r="AK66" s="88" t="e">
        <v>#VALUE!</v>
      </c>
      <c r="AL66" s="88"/>
      <c r="AM66" s="91" t="s">
        <v>41</v>
      </c>
      <c r="AN66" s="105" t="e">
        <v>#VALUE!</v>
      </c>
      <c r="AS66" s="7"/>
      <c r="AT66" s="8"/>
      <c r="AU66" s="7"/>
      <c r="AV66" s="14"/>
      <c r="AW66" s="16"/>
      <c r="BD66" s="16"/>
    </row>
    <row r="67" spans="1:56">
      <c r="A67" s="77">
        <v>68</v>
      </c>
      <c r="B67" s="78">
        <v>401805527</v>
      </c>
      <c r="C67" s="79" t="s">
        <v>169</v>
      </c>
      <c r="D67" s="80">
        <v>12.75</v>
      </c>
      <c r="E67" s="81" t="s">
        <v>141</v>
      </c>
      <c r="F67" s="82"/>
      <c r="G67" s="82">
        <v>100</v>
      </c>
      <c r="H67" s="83" t="s">
        <v>67</v>
      </c>
      <c r="I67" s="82" t="s">
        <v>68</v>
      </c>
      <c r="J67" s="82" t="s">
        <v>69</v>
      </c>
      <c r="K67" s="82">
        <v>24</v>
      </c>
      <c r="L67" s="82">
        <v>1</v>
      </c>
      <c r="M67" s="82">
        <v>8</v>
      </c>
      <c r="N67" s="82" t="s">
        <v>53</v>
      </c>
      <c r="O67" s="82" t="s">
        <v>54</v>
      </c>
      <c r="P67" s="82">
        <v>29</v>
      </c>
      <c r="Q67" s="84"/>
      <c r="R67" s="85">
        <v>0</v>
      </c>
      <c r="S67" s="85">
        <v>0</v>
      </c>
      <c r="T67" s="85">
        <v>0</v>
      </c>
      <c r="U67" s="82">
        <v>100</v>
      </c>
      <c r="V67" s="86" t="e">
        <v>#N/A</v>
      </c>
      <c r="W67" s="82" t="e">
        <v>#N/A</v>
      </c>
      <c r="X67" s="82">
        <v>90</v>
      </c>
      <c r="Y67" s="82">
        <v>0</v>
      </c>
      <c r="Z67" s="82" t="s">
        <v>55</v>
      </c>
      <c r="AA67" s="82">
        <v>100</v>
      </c>
      <c r="AB67" s="82">
        <v>0</v>
      </c>
      <c r="AC67" s="82">
        <v>100</v>
      </c>
      <c r="AD67" s="80" t="s">
        <v>63</v>
      </c>
      <c r="AE67" s="87"/>
      <c r="AF67" s="88">
        <v>1</v>
      </c>
      <c r="AG67" s="89">
        <v>1</v>
      </c>
      <c r="AH67" s="90">
        <v>0</v>
      </c>
      <c r="AI67" s="80">
        <v>12.75</v>
      </c>
      <c r="AJ67" s="89"/>
      <c r="AK67" s="88">
        <v>5.1875</v>
      </c>
      <c r="AL67" s="88"/>
      <c r="AM67" s="91" t="s">
        <v>41</v>
      </c>
      <c r="AN67" s="105">
        <v>-5.1875</v>
      </c>
      <c r="AS67" s="7"/>
      <c r="AT67" s="8"/>
      <c r="AU67" s="7"/>
      <c r="AV67" s="7"/>
      <c r="AW67" s="16"/>
      <c r="BD67" s="16"/>
    </row>
    <row r="68" spans="1:56">
      <c r="A68" s="77">
        <v>69</v>
      </c>
      <c r="B68" s="78">
        <v>401808835</v>
      </c>
      <c r="C68" s="79" t="s">
        <v>170</v>
      </c>
      <c r="D68" s="80" t="s">
        <v>41</v>
      </c>
      <c r="E68" s="81" t="s">
        <v>141</v>
      </c>
      <c r="F68" s="82"/>
      <c r="G68" s="82"/>
      <c r="H68" s="83" t="s">
        <v>40</v>
      </c>
      <c r="I68" s="82"/>
      <c r="J68" s="82" t="s">
        <v>41</v>
      </c>
      <c r="K68" s="82"/>
      <c r="L68" s="82"/>
      <c r="M68" s="82"/>
      <c r="N68" s="82" t="s">
        <v>41</v>
      </c>
      <c r="O68" s="82"/>
      <c r="P68" s="82"/>
      <c r="Q68" s="84"/>
      <c r="R68" s="85">
        <v>0</v>
      </c>
      <c r="S68" s="85">
        <v>0</v>
      </c>
      <c r="T68" s="85">
        <v>0</v>
      </c>
      <c r="U68" s="82" t="e">
        <v>#N/A</v>
      </c>
      <c r="V68" s="86" t="e">
        <v>#N/A</v>
      </c>
      <c r="W68" s="82" t="e">
        <v>#N/A</v>
      </c>
      <c r="X68" s="82" t="e">
        <v>#N/A</v>
      </c>
      <c r="Y68" s="82">
        <v>0</v>
      </c>
      <c r="Z68" s="82">
        <v>0</v>
      </c>
      <c r="AA68" s="82">
        <v>0</v>
      </c>
      <c r="AB68" s="82">
        <v>0</v>
      </c>
      <c r="AC68" s="82"/>
      <c r="AD68" s="80"/>
      <c r="AE68" s="87"/>
      <c r="AF68" s="88"/>
      <c r="AG68" s="89" t="s">
        <v>41</v>
      </c>
      <c r="AH68" s="90">
        <v>0</v>
      </c>
      <c r="AI68" s="80" t="s">
        <v>41</v>
      </c>
      <c r="AJ68" s="89"/>
      <c r="AK68" s="88" t="e">
        <v>#VALUE!</v>
      </c>
      <c r="AL68" s="88"/>
      <c r="AM68" s="91" t="s">
        <v>41</v>
      </c>
      <c r="AN68" s="105" t="e">
        <v>#VALUE!</v>
      </c>
      <c r="AS68" s="7"/>
      <c r="AT68" s="8"/>
      <c r="AU68" s="7"/>
      <c r="AV68" s="14"/>
      <c r="AW68" s="16"/>
      <c r="BD68" s="16"/>
    </row>
    <row r="69" spans="1:56">
      <c r="D69" s="80"/>
      <c r="L69" s="82"/>
      <c r="M69" s="82"/>
      <c r="N69" s="82" t="s">
        <v>41</v>
      </c>
      <c r="O69" s="82"/>
      <c r="P69" s="82"/>
      <c r="R69" s="85">
        <v>0</v>
      </c>
      <c r="S69" s="85">
        <v>0</v>
      </c>
      <c r="T69" s="85">
        <v>0</v>
      </c>
      <c r="U69" s="82" t="e">
        <v>#N/A</v>
      </c>
      <c r="V69" s="86" t="e">
        <v>#N/A</v>
      </c>
      <c r="W69" s="82" t="e">
        <v>#N/A</v>
      </c>
      <c r="X69" s="82" t="e">
        <v>#N/A</v>
      </c>
      <c r="Y69" s="82" t="e">
        <v>#N/A</v>
      </c>
      <c r="Z69" s="82" t="e">
        <v>#N/A</v>
      </c>
      <c r="AD69" s="80" t="s">
        <v>41</v>
      </c>
      <c r="AF69" s="88"/>
      <c r="AG69" s="89" t="s">
        <v>41</v>
      </c>
      <c r="AH69" s="90">
        <v>0</v>
      </c>
      <c r="AI69" s="80">
        <v>0</v>
      </c>
      <c r="AJ69" s="89"/>
      <c r="AK69" s="88" t="e">
        <v>#VALUE!</v>
      </c>
      <c r="AM69" s="91" t="s">
        <v>41</v>
      </c>
      <c r="AS69" s="7"/>
      <c r="AT69" s="8"/>
      <c r="AU69" s="7"/>
      <c r="AV69" s="14"/>
      <c r="AW69" s="16"/>
      <c r="BD69" s="16"/>
    </row>
    <row r="70" spans="1:56">
      <c r="A70" s="77">
        <v>71</v>
      </c>
      <c r="B70" s="78">
        <v>401806643</v>
      </c>
      <c r="C70" s="79" t="s">
        <v>171</v>
      </c>
      <c r="D70" s="80" t="s">
        <v>41</v>
      </c>
      <c r="E70" s="81" t="s">
        <v>141</v>
      </c>
      <c r="F70" s="82"/>
      <c r="G70" s="82"/>
      <c r="H70" s="83" t="s">
        <v>67</v>
      </c>
      <c r="I70" s="82"/>
      <c r="J70" s="82" t="s">
        <v>41</v>
      </c>
      <c r="K70" s="82"/>
      <c r="L70" s="82"/>
      <c r="M70" s="82"/>
      <c r="N70" s="82" t="s">
        <v>41</v>
      </c>
      <c r="O70" s="82"/>
      <c r="P70" s="82"/>
      <c r="Q70" s="84"/>
      <c r="R70" s="85">
        <v>0</v>
      </c>
      <c r="S70" s="85">
        <v>0</v>
      </c>
      <c r="T70" s="85">
        <v>0.8</v>
      </c>
      <c r="U70" s="82" t="e">
        <v>#N/A</v>
      </c>
      <c r="V70" s="86">
        <v>100</v>
      </c>
      <c r="W70" s="82">
        <v>0</v>
      </c>
      <c r="X70" s="82" t="e">
        <v>#N/A</v>
      </c>
      <c r="Y70" s="82">
        <v>0</v>
      </c>
      <c r="Z70" s="82">
        <v>0</v>
      </c>
      <c r="AA70" s="82">
        <v>100</v>
      </c>
      <c r="AB70" s="82">
        <v>100</v>
      </c>
      <c r="AC70" s="82"/>
      <c r="AD70" s="80"/>
      <c r="AE70" s="87"/>
      <c r="AF70" s="88"/>
      <c r="AG70" s="89">
        <v>0.7</v>
      </c>
      <c r="AH70" s="90">
        <v>0</v>
      </c>
      <c r="AI70" s="80" t="s">
        <v>41</v>
      </c>
      <c r="AJ70" s="89"/>
      <c r="AK70" s="88" t="e">
        <v>#VALUE!</v>
      </c>
      <c r="AL70" s="88"/>
      <c r="AM70" s="91" t="s">
        <v>41</v>
      </c>
      <c r="AN70" s="105" t="e">
        <v>#VALUE!</v>
      </c>
      <c r="AS70" s="7"/>
      <c r="AT70" s="8"/>
      <c r="AU70" s="7"/>
      <c r="AV70" s="7"/>
      <c r="AW70" s="16"/>
      <c r="BD70" s="16"/>
    </row>
    <row r="71" spans="1:56">
      <c r="A71" s="77">
        <v>72</v>
      </c>
      <c r="B71" s="78">
        <v>401810313</v>
      </c>
      <c r="C71" s="79" t="s">
        <v>172</v>
      </c>
      <c r="D71" s="80">
        <v>14</v>
      </c>
      <c r="E71" s="81" t="s">
        <v>141</v>
      </c>
      <c r="F71" s="82"/>
      <c r="G71" s="82">
        <v>100</v>
      </c>
      <c r="H71" s="83" t="s">
        <v>40</v>
      </c>
      <c r="I71" s="82" t="s">
        <v>68</v>
      </c>
      <c r="J71" s="82" t="s">
        <v>69</v>
      </c>
      <c r="K71" s="82">
        <v>24</v>
      </c>
      <c r="L71" s="82">
        <v>1</v>
      </c>
      <c r="M71" s="82">
        <v>8</v>
      </c>
      <c r="N71" s="82" t="s">
        <v>53</v>
      </c>
      <c r="O71" s="82" t="s">
        <v>70</v>
      </c>
      <c r="P71" s="82"/>
      <c r="Q71" s="84"/>
      <c r="R71" s="85">
        <v>0</v>
      </c>
      <c r="S71" s="85">
        <v>1</v>
      </c>
      <c r="T71" s="85">
        <v>0.8</v>
      </c>
      <c r="U71" s="82">
        <v>99</v>
      </c>
      <c r="V71" s="86" t="s">
        <v>40</v>
      </c>
      <c r="W71" s="82" t="s">
        <v>40</v>
      </c>
      <c r="X71" s="82">
        <v>95</v>
      </c>
      <c r="Y71" s="82">
        <v>0</v>
      </c>
      <c r="Z71" s="82" t="s">
        <v>55</v>
      </c>
      <c r="AA71" s="82">
        <v>100</v>
      </c>
      <c r="AB71" s="82">
        <v>100</v>
      </c>
      <c r="AC71" s="82"/>
      <c r="AD71" s="80" t="s">
        <v>63</v>
      </c>
      <c r="AE71" s="87"/>
      <c r="AF71" s="88">
        <v>1</v>
      </c>
      <c r="AG71" s="89">
        <v>1</v>
      </c>
      <c r="AH71" s="90">
        <v>0</v>
      </c>
      <c r="AI71" s="80">
        <v>14</v>
      </c>
      <c r="AJ71" s="89"/>
      <c r="AK71" s="88">
        <v>5.5</v>
      </c>
      <c r="AL71" s="88"/>
      <c r="AM71" s="91" t="s">
        <v>41</v>
      </c>
      <c r="AN71" s="105">
        <v>-5.5</v>
      </c>
      <c r="AS71" s="7"/>
      <c r="AT71" s="8"/>
      <c r="AU71" s="7"/>
      <c r="AV71" s="14"/>
      <c r="AW71" s="16"/>
      <c r="BD71" s="16"/>
    </row>
    <row r="72" spans="1:56">
      <c r="A72" s="77">
        <v>73</v>
      </c>
      <c r="B72" s="78">
        <v>401810442</v>
      </c>
      <c r="C72" s="79" t="s">
        <v>173</v>
      </c>
      <c r="D72" s="80">
        <v>19.25</v>
      </c>
      <c r="E72" s="81" t="s">
        <v>141</v>
      </c>
      <c r="F72" s="82"/>
      <c r="G72" s="82">
        <v>100</v>
      </c>
      <c r="H72" s="83" t="s">
        <v>67</v>
      </c>
      <c r="I72" s="82" t="s">
        <v>68</v>
      </c>
      <c r="J72" s="82" t="s">
        <v>69</v>
      </c>
      <c r="K72" s="82">
        <v>24</v>
      </c>
      <c r="L72" s="82">
        <v>1</v>
      </c>
      <c r="M72" s="82">
        <v>8</v>
      </c>
      <c r="N72" s="82" t="s">
        <v>41</v>
      </c>
      <c r="O72" s="82" t="s">
        <v>54</v>
      </c>
      <c r="P72" s="82"/>
      <c r="Q72" s="84"/>
      <c r="R72" s="85">
        <v>0</v>
      </c>
      <c r="S72" s="85">
        <v>1</v>
      </c>
      <c r="T72" s="85">
        <v>0.9</v>
      </c>
      <c r="U72" s="82">
        <v>100</v>
      </c>
      <c r="V72" s="86" t="s">
        <v>40</v>
      </c>
      <c r="W72" s="82" t="s">
        <v>40</v>
      </c>
      <c r="X72" s="82">
        <v>90</v>
      </c>
      <c r="Y72" s="82">
        <v>0</v>
      </c>
      <c r="Z72" s="82" t="s">
        <v>55</v>
      </c>
      <c r="AA72" s="82">
        <v>100</v>
      </c>
      <c r="AB72" s="82">
        <v>100</v>
      </c>
      <c r="AC72" s="82">
        <v>100</v>
      </c>
      <c r="AD72" s="80" t="s">
        <v>56</v>
      </c>
      <c r="AE72" s="87"/>
      <c r="AF72" s="88">
        <v>0.9</v>
      </c>
      <c r="AG72" s="89">
        <v>1</v>
      </c>
      <c r="AH72" s="90">
        <v>0</v>
      </c>
      <c r="AI72" s="80">
        <v>19.25</v>
      </c>
      <c r="AJ72" s="89"/>
      <c r="AK72" s="88">
        <v>6.7125000000000004</v>
      </c>
      <c r="AL72" s="88"/>
      <c r="AM72" s="91" t="s">
        <v>41</v>
      </c>
      <c r="AN72" s="105">
        <v>-6.7125000000000004</v>
      </c>
      <c r="AS72" s="7"/>
      <c r="AT72" s="8"/>
      <c r="AU72" s="7"/>
      <c r="AV72" s="14"/>
      <c r="AW72" s="16"/>
      <c r="BD72" s="16"/>
    </row>
    <row r="73" spans="1:56">
      <c r="A73" s="77">
        <v>74</v>
      </c>
      <c r="B73" s="78">
        <v>401810008</v>
      </c>
      <c r="C73" s="79" t="s">
        <v>174</v>
      </c>
      <c r="D73" s="80">
        <v>17</v>
      </c>
      <c r="E73" s="81" t="s">
        <v>141</v>
      </c>
      <c r="F73" s="82"/>
      <c r="G73" s="82">
        <v>100</v>
      </c>
      <c r="H73" s="83" t="s">
        <v>40</v>
      </c>
      <c r="I73" s="82" t="s">
        <v>68</v>
      </c>
      <c r="J73" s="82" t="s">
        <v>69</v>
      </c>
      <c r="K73" s="82">
        <v>24</v>
      </c>
      <c r="L73" s="82">
        <v>1</v>
      </c>
      <c r="M73" s="82">
        <v>8</v>
      </c>
      <c r="N73" s="82" t="s">
        <v>53</v>
      </c>
      <c r="O73" s="82" t="s">
        <v>54</v>
      </c>
      <c r="P73" s="82">
        <v>29</v>
      </c>
      <c r="Q73" s="84"/>
      <c r="R73" s="85">
        <v>0</v>
      </c>
      <c r="S73" s="85">
        <v>0</v>
      </c>
      <c r="T73" s="85">
        <v>0</v>
      </c>
      <c r="U73" s="82">
        <v>100</v>
      </c>
      <c r="V73" s="86" t="e">
        <v>#N/A</v>
      </c>
      <c r="W73" s="82" t="e">
        <v>#N/A</v>
      </c>
      <c r="X73" s="82">
        <v>95</v>
      </c>
      <c r="Y73" s="82">
        <v>0</v>
      </c>
      <c r="Z73" s="82" t="s">
        <v>55</v>
      </c>
      <c r="AA73" s="82">
        <v>100</v>
      </c>
      <c r="AB73" s="82">
        <v>0</v>
      </c>
      <c r="AC73" s="82">
        <v>100</v>
      </c>
      <c r="AD73" s="80" t="s">
        <v>63</v>
      </c>
      <c r="AE73" s="87"/>
      <c r="AF73" s="88">
        <v>1</v>
      </c>
      <c r="AG73" s="89">
        <v>1</v>
      </c>
      <c r="AH73" s="90">
        <v>0</v>
      </c>
      <c r="AI73" s="80">
        <v>17</v>
      </c>
      <c r="AJ73" s="89"/>
      <c r="AK73" s="88">
        <v>6.25</v>
      </c>
      <c r="AL73" s="88"/>
      <c r="AM73" s="91" t="s">
        <v>41</v>
      </c>
      <c r="AN73" s="105">
        <v>-6.25</v>
      </c>
      <c r="AS73" s="7"/>
      <c r="AT73" s="8"/>
      <c r="AU73" s="7"/>
      <c r="AV73" s="7"/>
      <c r="AW73" s="16"/>
      <c r="BD73" s="16"/>
    </row>
    <row r="74" spans="1:56">
      <c r="A74" s="77">
        <v>75</v>
      </c>
      <c r="B74" s="78">
        <v>401806764</v>
      </c>
      <c r="C74" s="79" t="s">
        <v>175</v>
      </c>
      <c r="D74" s="80" t="s">
        <v>41</v>
      </c>
      <c r="E74" s="81" t="s">
        <v>141</v>
      </c>
      <c r="F74" s="82"/>
      <c r="G74" s="82"/>
      <c r="H74" s="83" t="s">
        <v>67</v>
      </c>
      <c r="I74" s="82"/>
      <c r="J74" s="82" t="s">
        <v>41</v>
      </c>
      <c r="K74" s="82"/>
      <c r="L74" s="82"/>
      <c r="M74" s="82"/>
      <c r="N74" s="82" t="s">
        <v>41</v>
      </c>
      <c r="O74" s="82"/>
      <c r="P74" s="82"/>
      <c r="Q74" s="84"/>
      <c r="R74" s="85">
        <v>0</v>
      </c>
      <c r="S74" s="85">
        <v>0</v>
      </c>
      <c r="T74" s="85">
        <v>0</v>
      </c>
      <c r="U74" s="82" t="e">
        <v>#N/A</v>
      </c>
      <c r="V74" s="86" t="e">
        <v>#N/A</v>
      </c>
      <c r="W74" s="82" t="e">
        <v>#N/A</v>
      </c>
      <c r="X74" s="82" t="e">
        <v>#N/A</v>
      </c>
      <c r="Y74" s="82">
        <v>0</v>
      </c>
      <c r="Z74" s="82">
        <v>0</v>
      </c>
      <c r="AA74" s="82">
        <v>0</v>
      </c>
      <c r="AB74" s="82">
        <v>0</v>
      </c>
      <c r="AC74" s="82"/>
      <c r="AD74" s="80" t="s">
        <v>41</v>
      </c>
      <c r="AE74" s="87"/>
      <c r="AF74" s="88"/>
      <c r="AG74" s="89" t="s">
        <v>41</v>
      </c>
      <c r="AH74" s="90">
        <v>0</v>
      </c>
      <c r="AI74" s="80" t="s">
        <v>41</v>
      </c>
      <c r="AJ74" s="89"/>
      <c r="AK74" s="88" t="e">
        <v>#VALUE!</v>
      </c>
      <c r="AL74" s="88"/>
      <c r="AM74" s="91" t="s">
        <v>41</v>
      </c>
      <c r="AN74" s="105" t="e">
        <v>#VALUE!</v>
      </c>
      <c r="AS74" s="7"/>
      <c r="AT74" s="8"/>
      <c r="AU74" s="7"/>
      <c r="AV74" s="7"/>
      <c r="AW74" s="16"/>
      <c r="BD74" s="16"/>
    </row>
    <row r="75" spans="1:56">
      <c r="A75" s="77">
        <v>76</v>
      </c>
      <c r="B75" s="78">
        <v>401811198</v>
      </c>
      <c r="C75" s="79" t="s">
        <v>176</v>
      </c>
      <c r="D75" s="80">
        <v>16</v>
      </c>
      <c r="E75" s="81" t="s">
        <v>141</v>
      </c>
      <c r="F75" s="82"/>
      <c r="G75" s="82">
        <v>90</v>
      </c>
      <c r="H75" s="83" t="s">
        <v>40</v>
      </c>
      <c r="I75" s="82" t="s">
        <v>68</v>
      </c>
      <c r="J75" s="82" t="s">
        <v>69</v>
      </c>
      <c r="K75" s="82">
        <v>24</v>
      </c>
      <c r="L75" s="82"/>
      <c r="M75" s="82">
        <v>8</v>
      </c>
      <c r="N75" s="82" t="s">
        <v>53</v>
      </c>
      <c r="O75" s="82" t="s">
        <v>54</v>
      </c>
      <c r="P75" s="82"/>
      <c r="Q75" s="84"/>
      <c r="R75" s="85">
        <v>0</v>
      </c>
      <c r="S75" s="85">
        <v>1</v>
      </c>
      <c r="T75" s="85">
        <v>1</v>
      </c>
      <c r="U75" s="82">
        <v>90</v>
      </c>
      <c r="V75" s="86">
        <v>90</v>
      </c>
      <c r="W75" s="82">
        <v>80</v>
      </c>
      <c r="X75" s="82">
        <v>90</v>
      </c>
      <c r="Y75" s="82">
        <v>0</v>
      </c>
      <c r="Z75" s="82" t="s">
        <v>55</v>
      </c>
      <c r="AA75" s="82">
        <v>100</v>
      </c>
      <c r="AB75" s="82">
        <v>100</v>
      </c>
      <c r="AC75" s="82">
        <v>90</v>
      </c>
      <c r="AD75" s="80" t="s">
        <v>56</v>
      </c>
      <c r="AE75" s="87"/>
      <c r="AF75" s="88">
        <v>0.9</v>
      </c>
      <c r="AG75" s="89">
        <v>1</v>
      </c>
      <c r="AH75" s="90">
        <v>0</v>
      </c>
      <c r="AI75" s="80">
        <v>16</v>
      </c>
      <c r="AJ75" s="89"/>
      <c r="AK75" s="88">
        <v>5.9</v>
      </c>
      <c r="AL75" s="88"/>
      <c r="AM75" s="91" t="s">
        <v>41</v>
      </c>
      <c r="AN75" s="105">
        <v>-5.9</v>
      </c>
      <c r="AS75" s="7"/>
      <c r="AT75" s="8"/>
      <c r="AU75" s="50"/>
      <c r="AV75" s="50"/>
      <c r="AW75" s="16"/>
      <c r="BD75" s="16"/>
    </row>
    <row r="76" spans="1:56">
      <c r="A76" s="77">
        <v>77</v>
      </c>
      <c r="B76" s="78">
        <v>401810803</v>
      </c>
      <c r="C76" s="79" t="s">
        <v>177</v>
      </c>
      <c r="D76" s="80">
        <v>14</v>
      </c>
      <c r="E76" s="81" t="s">
        <v>141</v>
      </c>
      <c r="F76" s="82"/>
      <c r="G76" s="82">
        <v>100</v>
      </c>
      <c r="H76" s="83" t="s">
        <v>40</v>
      </c>
      <c r="I76" s="82" t="s">
        <v>68</v>
      </c>
      <c r="J76" s="82" t="s">
        <v>69</v>
      </c>
      <c r="K76" s="82"/>
      <c r="L76" s="82"/>
      <c r="M76" s="82"/>
      <c r="N76" s="82" t="s">
        <v>41</v>
      </c>
      <c r="O76" s="82"/>
      <c r="P76" s="82"/>
      <c r="Q76" s="84"/>
      <c r="R76" s="85">
        <v>0</v>
      </c>
      <c r="S76" s="85">
        <v>1</v>
      </c>
      <c r="T76" s="85">
        <v>0.7</v>
      </c>
      <c r="U76" s="82">
        <v>100</v>
      </c>
      <c r="V76" s="86" t="s">
        <v>40</v>
      </c>
      <c r="W76" s="82" t="s">
        <v>40</v>
      </c>
      <c r="X76" s="82" t="s">
        <v>40</v>
      </c>
      <c r="Y76" s="82">
        <v>0</v>
      </c>
      <c r="Z76" s="82">
        <v>0</v>
      </c>
      <c r="AA76" s="82">
        <v>100</v>
      </c>
      <c r="AB76" s="82">
        <v>0</v>
      </c>
      <c r="AC76" s="82">
        <v>100</v>
      </c>
      <c r="AD76" s="80" t="s">
        <v>84</v>
      </c>
      <c r="AE76" s="87"/>
      <c r="AF76" s="88">
        <v>0.3</v>
      </c>
      <c r="AG76" s="89">
        <v>0.8</v>
      </c>
      <c r="AH76" s="90">
        <v>0</v>
      </c>
      <c r="AI76" s="80">
        <v>14</v>
      </c>
      <c r="AJ76" s="89"/>
      <c r="AK76" s="88">
        <v>4.5999999999999996</v>
      </c>
      <c r="AL76" s="88"/>
      <c r="AM76" s="91" t="s">
        <v>41</v>
      </c>
      <c r="AN76" s="105">
        <v>-4.5999999999999996</v>
      </c>
      <c r="AS76" s="7"/>
      <c r="AT76" s="8"/>
      <c r="AU76" s="50"/>
      <c r="AV76" s="50"/>
      <c r="AW76" s="16"/>
      <c r="BD76" s="16"/>
    </row>
    <row r="77" spans="1:56">
      <c r="A77" s="77">
        <v>78</v>
      </c>
      <c r="B77" s="78">
        <v>401810571</v>
      </c>
      <c r="C77" s="79" t="s">
        <v>178</v>
      </c>
      <c r="D77" s="80">
        <v>19.25</v>
      </c>
      <c r="E77" s="81" t="s">
        <v>141</v>
      </c>
      <c r="F77" s="82"/>
      <c r="G77" s="82">
        <v>95</v>
      </c>
      <c r="H77" s="83" t="s">
        <v>40</v>
      </c>
      <c r="I77" s="82" t="s">
        <v>68</v>
      </c>
      <c r="J77" s="82" t="s">
        <v>69</v>
      </c>
      <c r="K77" s="82"/>
      <c r="L77" s="82"/>
      <c r="M77" s="82"/>
      <c r="N77" s="82" t="s">
        <v>41</v>
      </c>
      <c r="O77" s="82"/>
      <c r="P77" s="82"/>
      <c r="Q77" s="84"/>
      <c r="R77" s="85">
        <v>0</v>
      </c>
      <c r="S77" s="85">
        <v>0.75</v>
      </c>
      <c r="T77" s="85">
        <v>0.9</v>
      </c>
      <c r="U77" s="82" t="s">
        <v>40</v>
      </c>
      <c r="V77" s="86" t="s">
        <v>40</v>
      </c>
      <c r="W77" s="82" t="s">
        <v>40</v>
      </c>
      <c r="X77" s="82">
        <v>75</v>
      </c>
      <c r="Y77" s="82">
        <v>0</v>
      </c>
      <c r="Z77" s="82">
        <v>0</v>
      </c>
      <c r="AA77" s="82">
        <v>100</v>
      </c>
      <c r="AB77" s="82">
        <v>0</v>
      </c>
      <c r="AC77" s="82">
        <v>95</v>
      </c>
      <c r="AD77" s="80" t="s">
        <v>63</v>
      </c>
      <c r="AE77" s="87"/>
      <c r="AF77" s="88">
        <v>0.3</v>
      </c>
      <c r="AG77" s="89">
        <v>0.9</v>
      </c>
      <c r="AH77" s="90">
        <v>0</v>
      </c>
      <c r="AI77" s="80">
        <v>19.25</v>
      </c>
      <c r="AJ77" s="89"/>
      <c r="AK77" s="88">
        <v>6.0125000000000002</v>
      </c>
      <c r="AL77" s="88"/>
      <c r="AM77" s="91" t="s">
        <v>41</v>
      </c>
      <c r="AN77" s="105">
        <v>-6.0125000000000002</v>
      </c>
      <c r="AS77" s="7"/>
      <c r="AT77" s="8"/>
      <c r="AU77" s="50"/>
      <c r="AV77" s="50"/>
      <c r="AW77" s="16"/>
      <c r="BD77" s="16"/>
    </row>
    <row r="78" spans="1:56">
      <c r="A78" s="77">
        <v>79</v>
      </c>
      <c r="B78" s="78">
        <v>401808080</v>
      </c>
      <c r="C78" s="92" t="s">
        <v>179</v>
      </c>
      <c r="D78" s="80" t="s">
        <v>41</v>
      </c>
      <c r="E78" s="81" t="s">
        <v>141</v>
      </c>
      <c r="F78" s="82" t="s">
        <v>49</v>
      </c>
      <c r="G78" s="82"/>
      <c r="H78" s="83" t="s">
        <v>67</v>
      </c>
      <c r="I78" s="82"/>
      <c r="J78" s="82" t="s">
        <v>41</v>
      </c>
      <c r="K78" s="82" t="s">
        <v>60</v>
      </c>
      <c r="L78" s="82"/>
      <c r="M78" s="82"/>
      <c r="N78" s="82" t="s">
        <v>41</v>
      </c>
      <c r="O78" s="82"/>
      <c r="P78" s="82"/>
      <c r="Q78" s="84"/>
      <c r="R78" s="85">
        <v>0</v>
      </c>
      <c r="S78" s="85">
        <v>0</v>
      </c>
      <c r="T78" s="85">
        <v>0</v>
      </c>
      <c r="U78" s="82" t="s">
        <v>40</v>
      </c>
      <c r="V78" s="86" t="s">
        <v>40</v>
      </c>
      <c r="W78" s="82" t="s">
        <v>40</v>
      </c>
      <c r="X78" s="82" t="s">
        <v>40</v>
      </c>
      <c r="Y78" s="82">
        <v>0</v>
      </c>
      <c r="Z78" s="82">
        <v>0</v>
      </c>
      <c r="AA78" s="82">
        <v>0</v>
      </c>
      <c r="AB78" s="82">
        <v>0</v>
      </c>
      <c r="AC78" s="82"/>
      <c r="AD78" s="80"/>
      <c r="AE78" s="87"/>
      <c r="AF78" s="88">
        <v>0.3</v>
      </c>
      <c r="AG78" s="89" t="s">
        <v>41</v>
      </c>
      <c r="AH78" s="90">
        <v>0</v>
      </c>
      <c r="AI78" s="80" t="s">
        <v>41</v>
      </c>
      <c r="AJ78" s="89"/>
      <c r="AK78" s="88" t="e">
        <v>#VALUE!</v>
      </c>
      <c r="AL78" s="88"/>
      <c r="AM78" s="91" t="s">
        <v>41</v>
      </c>
      <c r="AN78" s="105" t="e">
        <v>#VALUE!</v>
      </c>
      <c r="AS78" s="7"/>
      <c r="AT78" s="8"/>
      <c r="AU78" s="50"/>
      <c r="AV78" s="50"/>
      <c r="AW78" s="16"/>
      <c r="BD78" s="16"/>
    </row>
    <row r="79" spans="1:56">
      <c r="A79" s="77">
        <v>80</v>
      </c>
      <c r="B79" s="78">
        <v>401806555</v>
      </c>
      <c r="C79" s="79" t="s">
        <v>180</v>
      </c>
      <c r="D79" s="80">
        <v>14</v>
      </c>
      <c r="E79" s="81" t="s">
        <v>141</v>
      </c>
      <c r="F79" s="82"/>
      <c r="G79" s="82">
        <v>100</v>
      </c>
      <c r="H79" s="83" t="s">
        <v>40</v>
      </c>
      <c r="I79" s="82" t="s">
        <v>59</v>
      </c>
      <c r="J79" s="82" t="s">
        <v>69</v>
      </c>
      <c r="K79" s="82">
        <v>24</v>
      </c>
      <c r="L79" s="82">
        <v>1</v>
      </c>
      <c r="M79" s="82">
        <v>8</v>
      </c>
      <c r="N79" s="82" t="s">
        <v>53</v>
      </c>
      <c r="O79" s="82" t="s">
        <v>54</v>
      </c>
      <c r="P79" s="82">
        <v>29</v>
      </c>
      <c r="Q79" s="84"/>
      <c r="R79" s="85">
        <v>0</v>
      </c>
      <c r="S79" s="85">
        <v>0</v>
      </c>
      <c r="T79" s="85">
        <v>0</v>
      </c>
      <c r="U79" s="82">
        <v>100</v>
      </c>
      <c r="V79" s="86" t="e">
        <v>#N/A</v>
      </c>
      <c r="W79" s="82" t="e">
        <v>#N/A</v>
      </c>
      <c r="X79" s="82">
        <v>95</v>
      </c>
      <c r="Y79" s="82">
        <v>0</v>
      </c>
      <c r="Z79" s="82" t="s">
        <v>55</v>
      </c>
      <c r="AA79" s="82">
        <v>100</v>
      </c>
      <c r="AB79" s="82">
        <v>0</v>
      </c>
      <c r="AC79" s="82">
        <v>100</v>
      </c>
      <c r="AD79" s="80" t="s">
        <v>63</v>
      </c>
      <c r="AE79" s="87"/>
      <c r="AF79" s="88">
        <v>1</v>
      </c>
      <c r="AG79" s="89">
        <v>1</v>
      </c>
      <c r="AH79" s="90">
        <v>0</v>
      </c>
      <c r="AI79" s="80">
        <v>14</v>
      </c>
      <c r="AJ79" s="89"/>
      <c r="AK79" s="88">
        <v>5.5</v>
      </c>
      <c r="AL79" s="88"/>
      <c r="AM79" s="91" t="s">
        <v>41</v>
      </c>
      <c r="AN79" s="105">
        <v>-5.5</v>
      </c>
      <c r="AS79" s="7"/>
      <c r="AT79" s="8"/>
      <c r="AU79" s="50"/>
      <c r="AV79" s="50"/>
      <c r="AW79" s="16"/>
      <c r="BD79" s="16"/>
    </row>
    <row r="80" spans="1:56">
      <c r="A80" s="77">
        <v>81</v>
      </c>
      <c r="B80" s="78">
        <v>401805535</v>
      </c>
      <c r="C80" s="79" t="s">
        <v>181</v>
      </c>
      <c r="D80" s="80">
        <v>20</v>
      </c>
      <c r="E80" s="81" t="s">
        <v>141</v>
      </c>
      <c r="F80" s="82"/>
      <c r="G80" s="82">
        <v>100</v>
      </c>
      <c r="H80" s="83" t="s">
        <v>40</v>
      </c>
      <c r="I80" s="82" t="s">
        <v>68</v>
      </c>
      <c r="J80" s="82" t="s">
        <v>69</v>
      </c>
      <c r="K80" s="82">
        <v>24</v>
      </c>
      <c r="L80" s="82">
        <v>1</v>
      </c>
      <c r="M80" s="82">
        <v>8</v>
      </c>
      <c r="N80" s="82" t="s">
        <v>53</v>
      </c>
      <c r="O80" s="82" t="s">
        <v>70</v>
      </c>
      <c r="P80" s="82"/>
      <c r="Q80" s="84"/>
      <c r="R80" s="85">
        <v>0</v>
      </c>
      <c r="S80" s="85">
        <v>0.75</v>
      </c>
      <c r="T80" s="85">
        <v>0.9</v>
      </c>
      <c r="U80" s="82">
        <v>100</v>
      </c>
      <c r="V80" s="86" t="s">
        <v>40</v>
      </c>
      <c r="W80" s="82" t="s">
        <v>40</v>
      </c>
      <c r="X80" s="82">
        <v>99</v>
      </c>
      <c r="Y80" s="82">
        <v>0</v>
      </c>
      <c r="Z80" s="82" t="s">
        <v>55</v>
      </c>
      <c r="AA80" s="82">
        <v>100</v>
      </c>
      <c r="AB80" s="82">
        <v>100</v>
      </c>
      <c r="AC80" s="82">
        <v>100</v>
      </c>
      <c r="AD80" s="80" t="s">
        <v>63</v>
      </c>
      <c r="AE80" s="87"/>
      <c r="AF80" s="88">
        <v>1</v>
      </c>
      <c r="AG80" s="89">
        <v>1</v>
      </c>
      <c r="AH80" s="90">
        <v>0</v>
      </c>
      <c r="AI80" s="80">
        <v>20</v>
      </c>
      <c r="AJ80" s="89"/>
      <c r="AK80" s="88">
        <v>7</v>
      </c>
      <c r="AL80" s="88"/>
      <c r="AM80" s="91" t="s">
        <v>41</v>
      </c>
      <c r="AN80" s="105">
        <v>-7</v>
      </c>
      <c r="AS80" s="7"/>
      <c r="AT80" s="8"/>
      <c r="AU80" s="50"/>
      <c r="AV80" s="50"/>
      <c r="AW80" s="16"/>
      <c r="BD80" s="16"/>
    </row>
    <row r="81" spans="1:56">
      <c r="A81" s="77">
        <v>82</v>
      </c>
      <c r="B81" s="78">
        <v>401810225</v>
      </c>
      <c r="C81" s="79" t="s">
        <v>182</v>
      </c>
      <c r="D81" s="80">
        <v>19.25</v>
      </c>
      <c r="E81" s="81" t="s">
        <v>141</v>
      </c>
      <c r="F81" s="82"/>
      <c r="G81" s="82">
        <v>100</v>
      </c>
      <c r="H81" s="83" t="s">
        <v>67</v>
      </c>
      <c r="I81" s="82" t="s">
        <v>68</v>
      </c>
      <c r="J81" s="82" t="s">
        <v>69</v>
      </c>
      <c r="K81" s="82">
        <v>24</v>
      </c>
      <c r="L81" s="82">
        <v>1</v>
      </c>
      <c r="M81" s="82">
        <v>8</v>
      </c>
      <c r="N81" s="82" t="s">
        <v>53</v>
      </c>
      <c r="O81" s="82" t="s">
        <v>70</v>
      </c>
      <c r="P81" s="82"/>
      <c r="Q81" s="84"/>
      <c r="R81" s="85">
        <v>0</v>
      </c>
      <c r="S81" s="85">
        <v>0</v>
      </c>
      <c r="T81" s="85">
        <v>0</v>
      </c>
      <c r="U81" s="82">
        <v>100</v>
      </c>
      <c r="V81" s="86" t="e">
        <v>#N/A</v>
      </c>
      <c r="W81" s="82" t="e">
        <v>#N/A</v>
      </c>
      <c r="X81" s="82">
        <v>75</v>
      </c>
      <c r="Y81" s="82" t="s">
        <v>80</v>
      </c>
      <c r="Z81" s="82" t="s">
        <v>55</v>
      </c>
      <c r="AA81" s="82">
        <v>100</v>
      </c>
      <c r="AB81" s="82">
        <v>0</v>
      </c>
      <c r="AC81" s="82">
        <v>100</v>
      </c>
      <c r="AD81" s="80" t="s">
        <v>63</v>
      </c>
      <c r="AE81" s="87">
        <v>9.9</v>
      </c>
      <c r="AF81" s="88">
        <v>1</v>
      </c>
      <c r="AG81" s="89">
        <v>1</v>
      </c>
      <c r="AH81" s="90">
        <v>0.99</v>
      </c>
      <c r="AI81" s="80">
        <v>19.25</v>
      </c>
      <c r="AJ81" s="89"/>
      <c r="AK81" s="88">
        <v>7.8025000000000002</v>
      </c>
      <c r="AL81" s="88"/>
      <c r="AM81" s="91" t="s">
        <v>41</v>
      </c>
      <c r="AN81" s="105">
        <v>-7.8025000000000002</v>
      </c>
      <c r="AS81" s="7"/>
      <c r="AT81" s="8"/>
      <c r="AU81" s="50"/>
      <c r="AV81" s="50"/>
      <c r="AW81" s="16"/>
      <c r="BD81" s="16"/>
    </row>
    <row r="82" spans="1:56">
      <c r="A82" s="77">
        <v>83</v>
      </c>
      <c r="B82" s="78">
        <v>401810506</v>
      </c>
      <c r="C82" s="79" t="s">
        <v>183</v>
      </c>
      <c r="D82" s="80">
        <v>18.75</v>
      </c>
      <c r="E82" s="81" t="s">
        <v>141</v>
      </c>
      <c r="F82" s="82"/>
      <c r="G82" s="82">
        <v>85</v>
      </c>
      <c r="H82" s="83" t="s">
        <v>40</v>
      </c>
      <c r="I82" s="82"/>
      <c r="J82" s="82" t="s">
        <v>69</v>
      </c>
      <c r="K82" s="82"/>
      <c r="L82" s="82"/>
      <c r="M82" s="82"/>
      <c r="N82" s="82" t="s">
        <v>41</v>
      </c>
      <c r="O82" s="82"/>
      <c r="P82" s="82"/>
      <c r="Q82" s="84"/>
      <c r="R82" s="85">
        <v>9.9</v>
      </c>
      <c r="S82" s="85">
        <v>0.75</v>
      </c>
      <c r="T82" s="85">
        <v>1</v>
      </c>
      <c r="U82" s="82" t="s">
        <v>40</v>
      </c>
      <c r="V82" s="86">
        <v>100</v>
      </c>
      <c r="W82" s="82">
        <v>95</v>
      </c>
      <c r="X82" s="82" t="s">
        <v>40</v>
      </c>
      <c r="Y82" s="82">
        <v>0</v>
      </c>
      <c r="Z82" s="82" t="s">
        <v>55</v>
      </c>
      <c r="AA82" s="82">
        <v>100</v>
      </c>
      <c r="AB82" s="82">
        <v>100</v>
      </c>
      <c r="AC82" s="82">
        <v>85</v>
      </c>
      <c r="AD82" s="80" t="s">
        <v>56</v>
      </c>
      <c r="AE82" s="87"/>
      <c r="AF82" s="88">
        <v>0.2</v>
      </c>
      <c r="AG82" s="89">
        <v>1</v>
      </c>
      <c r="AH82" s="90">
        <v>0</v>
      </c>
      <c r="AI82" s="80">
        <v>18.75</v>
      </c>
      <c r="AJ82" s="89"/>
      <c r="AK82" s="88">
        <v>5.8875000000000002</v>
      </c>
      <c r="AL82" s="88"/>
      <c r="AM82" s="91" t="s">
        <v>41</v>
      </c>
      <c r="AN82" s="105">
        <v>-5.8875000000000002</v>
      </c>
      <c r="AS82" s="7"/>
      <c r="AT82" s="8"/>
      <c r="AU82" s="50"/>
      <c r="AV82" s="50"/>
      <c r="AW82" s="16"/>
      <c r="BD82" s="16"/>
    </row>
    <row r="83" spans="1:56">
      <c r="A83" s="77">
        <v>84</v>
      </c>
      <c r="B83" s="97">
        <v>401808948</v>
      </c>
      <c r="C83" s="98" t="s">
        <v>184</v>
      </c>
      <c r="D83" s="80" t="s">
        <v>41</v>
      </c>
      <c r="E83" s="99" t="s">
        <v>141</v>
      </c>
      <c r="F83" s="100"/>
      <c r="G83" s="94"/>
      <c r="H83" s="83" t="s">
        <v>67</v>
      </c>
      <c r="I83" s="82" t="s">
        <v>68</v>
      </c>
      <c r="J83" s="82" t="s">
        <v>69</v>
      </c>
      <c r="K83" s="82"/>
      <c r="L83" s="82">
        <v>1</v>
      </c>
      <c r="M83" s="82"/>
      <c r="N83" s="82" t="s">
        <v>41</v>
      </c>
      <c r="O83" s="82"/>
      <c r="P83" s="82"/>
      <c r="Q83" s="84"/>
      <c r="R83" s="85">
        <v>0</v>
      </c>
      <c r="S83" s="85">
        <v>0.25</v>
      </c>
      <c r="T83" s="85">
        <v>0</v>
      </c>
      <c r="U83" s="82" t="s">
        <v>40</v>
      </c>
      <c r="V83" s="86" t="s">
        <v>40</v>
      </c>
      <c r="W83" s="82" t="s">
        <v>40</v>
      </c>
      <c r="X83" s="82" t="s">
        <v>40</v>
      </c>
      <c r="Y83" s="82">
        <v>0</v>
      </c>
      <c r="Z83" s="82" t="s">
        <v>55</v>
      </c>
      <c r="AA83" s="82">
        <v>0</v>
      </c>
      <c r="AB83" s="82">
        <v>0</v>
      </c>
      <c r="AC83" s="82"/>
      <c r="AD83" s="80"/>
      <c r="AE83" s="87"/>
      <c r="AF83" s="88">
        <v>0.4</v>
      </c>
      <c r="AG83" s="89" t="s">
        <v>41</v>
      </c>
      <c r="AH83" s="90">
        <v>0</v>
      </c>
      <c r="AI83" s="80" t="s">
        <v>41</v>
      </c>
      <c r="AJ83" s="89"/>
      <c r="AK83" s="88" t="e">
        <v>#VALUE!</v>
      </c>
      <c r="AL83" s="88"/>
      <c r="AM83" s="91" t="s">
        <v>41</v>
      </c>
      <c r="AN83" s="105" t="e">
        <v>#VALUE!</v>
      </c>
      <c r="AS83" s="7"/>
      <c r="AT83" s="8"/>
      <c r="AU83" s="50"/>
      <c r="AV83" s="50"/>
      <c r="AW83" s="16"/>
      <c r="BD83" s="16"/>
    </row>
    <row r="84" spans="1:56">
      <c r="A84" s="77">
        <v>85</v>
      </c>
      <c r="B84" s="78">
        <v>401805406</v>
      </c>
      <c r="C84" s="79" t="s">
        <v>185</v>
      </c>
      <c r="D84" s="80">
        <v>12</v>
      </c>
      <c r="E84" s="81" t="s">
        <v>141</v>
      </c>
      <c r="F84" s="82"/>
      <c r="G84" s="82">
        <v>100</v>
      </c>
      <c r="H84" s="83"/>
      <c r="I84" s="82" t="s">
        <v>68</v>
      </c>
      <c r="J84" s="82" t="s">
        <v>69</v>
      </c>
      <c r="K84" s="82">
        <v>24</v>
      </c>
      <c r="L84" s="82">
        <v>1</v>
      </c>
      <c r="M84" s="82">
        <v>8</v>
      </c>
      <c r="N84" s="82" t="s">
        <v>53</v>
      </c>
      <c r="O84" s="82" t="s">
        <v>153</v>
      </c>
      <c r="P84" s="82"/>
      <c r="Q84" s="84"/>
      <c r="R84" s="85">
        <v>0</v>
      </c>
      <c r="S84" s="85">
        <v>0</v>
      </c>
      <c r="T84" s="85">
        <v>0.7</v>
      </c>
      <c r="U84" s="82">
        <v>100</v>
      </c>
      <c r="V84" s="86" t="e">
        <v>#N/A</v>
      </c>
      <c r="W84" s="82" t="e">
        <v>#N/A</v>
      </c>
      <c r="X84" s="82">
        <v>100</v>
      </c>
      <c r="Y84" s="82" t="s">
        <v>73</v>
      </c>
      <c r="Z84" s="82" t="s">
        <v>74</v>
      </c>
      <c r="AA84" s="82">
        <v>100</v>
      </c>
      <c r="AB84" s="82">
        <v>0</v>
      </c>
      <c r="AC84" s="82"/>
      <c r="AD84" s="80" t="s">
        <v>63</v>
      </c>
      <c r="AE84" s="87"/>
      <c r="AF84" s="88">
        <v>1</v>
      </c>
      <c r="AG84" s="89">
        <v>1</v>
      </c>
      <c r="AH84" s="90">
        <v>0</v>
      </c>
      <c r="AI84" s="80">
        <v>12</v>
      </c>
      <c r="AJ84" s="89"/>
      <c r="AK84" s="88">
        <v>5</v>
      </c>
      <c r="AL84" s="88"/>
      <c r="AM84" s="91" t="s">
        <v>41</v>
      </c>
      <c r="AN84" s="105"/>
      <c r="AS84" s="7"/>
      <c r="AT84" s="8"/>
      <c r="AU84" s="49"/>
      <c r="AV84" s="49"/>
      <c r="AW84" s="16"/>
      <c r="BD84" s="16"/>
    </row>
    <row r="85" spans="1:56">
      <c r="A85" s="77">
        <v>86</v>
      </c>
      <c r="B85" s="78">
        <v>401808642</v>
      </c>
      <c r="C85" s="79" t="s">
        <v>186</v>
      </c>
      <c r="D85" s="80" t="s">
        <v>41</v>
      </c>
      <c r="E85" s="81" t="s">
        <v>141</v>
      </c>
      <c r="F85" s="82"/>
      <c r="G85" s="82">
        <v>100</v>
      </c>
      <c r="H85" s="83"/>
      <c r="I85" s="82" t="s">
        <v>68</v>
      </c>
      <c r="J85" s="82" t="s">
        <v>41</v>
      </c>
      <c r="K85" s="82"/>
      <c r="L85" s="82"/>
      <c r="M85" s="82"/>
      <c r="N85" s="82" t="s">
        <v>41</v>
      </c>
      <c r="O85" s="82"/>
      <c r="P85" s="82"/>
      <c r="Q85" s="84"/>
      <c r="R85" s="85">
        <v>0</v>
      </c>
      <c r="S85" s="85">
        <v>0</v>
      </c>
      <c r="T85" s="85">
        <v>0</v>
      </c>
      <c r="U85" s="82" t="e">
        <v>#N/A</v>
      </c>
      <c r="V85" s="86" t="e">
        <v>#N/A</v>
      </c>
      <c r="W85" s="82" t="e">
        <v>#N/A</v>
      </c>
      <c r="X85" s="82" t="e">
        <v>#N/A</v>
      </c>
      <c r="Y85" s="82">
        <v>0</v>
      </c>
      <c r="Z85" s="82">
        <v>0</v>
      </c>
      <c r="AA85" s="82">
        <v>0</v>
      </c>
      <c r="AB85" s="82">
        <v>0</v>
      </c>
      <c r="AC85" s="82">
        <v>100</v>
      </c>
      <c r="AD85" s="80" t="s">
        <v>41</v>
      </c>
      <c r="AE85" s="87"/>
      <c r="AF85" s="88">
        <v>0.2</v>
      </c>
      <c r="AG85" s="89">
        <v>0.5</v>
      </c>
      <c r="AH85" s="90">
        <v>0</v>
      </c>
      <c r="AI85" s="80" t="s">
        <v>41</v>
      </c>
      <c r="AJ85" s="89"/>
      <c r="AK85" s="88" t="e">
        <v>#VALUE!</v>
      </c>
      <c r="AL85" s="88"/>
      <c r="AM85" s="91" t="s">
        <v>41</v>
      </c>
      <c r="AN85" s="105"/>
      <c r="AS85" s="7"/>
      <c r="AT85" s="8"/>
      <c r="AU85" s="50"/>
      <c r="AV85" s="50"/>
      <c r="AW85" s="16"/>
      <c r="BD85" s="16"/>
    </row>
    <row r="86" spans="1:56">
      <c r="A86" s="77">
        <v>87</v>
      </c>
      <c r="B86" s="78">
        <v>401805125</v>
      </c>
      <c r="C86" s="79" t="s">
        <v>187</v>
      </c>
      <c r="D86" s="80">
        <v>15.75</v>
      </c>
      <c r="E86" s="81" t="s">
        <v>141</v>
      </c>
      <c r="F86" s="82"/>
      <c r="G86" s="82"/>
      <c r="H86" s="83"/>
      <c r="I86" s="82" t="s">
        <v>68</v>
      </c>
      <c r="J86" s="82" t="s">
        <v>69</v>
      </c>
      <c r="K86" s="82"/>
      <c r="L86" s="82"/>
      <c r="M86" s="82"/>
      <c r="N86" s="82" t="s">
        <v>53</v>
      </c>
      <c r="O86" s="82"/>
      <c r="P86" s="82"/>
      <c r="Q86" s="84"/>
      <c r="R86" s="85">
        <v>0</v>
      </c>
      <c r="S86" s="85">
        <v>0</v>
      </c>
      <c r="T86" s="85">
        <v>0.8</v>
      </c>
      <c r="U86" s="82" t="s">
        <v>40</v>
      </c>
      <c r="V86" s="86">
        <v>100</v>
      </c>
      <c r="W86" s="82">
        <v>90</v>
      </c>
      <c r="X86" s="82" t="s">
        <v>40</v>
      </c>
      <c r="Y86" s="82">
        <v>0</v>
      </c>
      <c r="Z86" s="82" t="s">
        <v>73</v>
      </c>
      <c r="AA86" s="82">
        <v>100</v>
      </c>
      <c r="AB86" s="82">
        <v>100</v>
      </c>
      <c r="AC86" s="82"/>
      <c r="AD86" s="80"/>
      <c r="AE86" s="87"/>
      <c r="AF86" s="88">
        <v>0.4</v>
      </c>
      <c r="AG86" s="89">
        <v>0.8</v>
      </c>
      <c r="AH86" s="90">
        <v>0</v>
      </c>
      <c r="AI86" s="80">
        <v>15.75</v>
      </c>
      <c r="AJ86" s="89"/>
      <c r="AK86" s="88">
        <v>5.1375000000000002</v>
      </c>
      <c r="AL86" s="88"/>
      <c r="AM86" s="91" t="s">
        <v>41</v>
      </c>
      <c r="AN86" s="105"/>
      <c r="AS86" s="7"/>
      <c r="AT86" s="8"/>
      <c r="AU86" s="50"/>
      <c r="AV86" s="50"/>
      <c r="AW86" s="16"/>
      <c r="BD86" s="16"/>
    </row>
    <row r="87" spans="1:56">
      <c r="A87" s="77"/>
      <c r="B87" s="78">
        <v>401805488</v>
      </c>
      <c r="C87" s="79" t="s">
        <v>188</v>
      </c>
      <c r="D87" s="80">
        <v>14</v>
      </c>
      <c r="E87" s="81" t="s">
        <v>141</v>
      </c>
      <c r="F87" s="82"/>
      <c r="G87" s="82">
        <v>100</v>
      </c>
      <c r="H87" s="83" t="s">
        <v>40</v>
      </c>
      <c r="I87" s="82" t="s">
        <v>68</v>
      </c>
      <c r="J87" s="82" t="s">
        <v>69</v>
      </c>
      <c r="K87" s="82">
        <v>24</v>
      </c>
      <c r="L87" s="82">
        <v>1</v>
      </c>
      <c r="M87" s="82" t="s">
        <v>52</v>
      </c>
      <c r="N87" s="82" t="s">
        <v>53</v>
      </c>
      <c r="O87" s="82" t="s">
        <v>54</v>
      </c>
      <c r="P87" s="82">
        <v>29</v>
      </c>
      <c r="Q87" s="84"/>
      <c r="R87" s="85">
        <v>0</v>
      </c>
      <c r="S87" s="85">
        <v>0</v>
      </c>
      <c r="T87" s="85">
        <v>0</v>
      </c>
      <c r="U87" s="82">
        <v>100</v>
      </c>
      <c r="V87" s="86" t="e">
        <v>#N/A</v>
      </c>
      <c r="W87" s="82" t="e">
        <v>#N/A</v>
      </c>
      <c r="X87" s="82">
        <v>90</v>
      </c>
      <c r="Y87" s="82">
        <v>0</v>
      </c>
      <c r="Z87" s="82" t="s">
        <v>55</v>
      </c>
      <c r="AA87" s="82">
        <v>100</v>
      </c>
      <c r="AB87" s="82">
        <v>100</v>
      </c>
      <c r="AC87" s="82">
        <v>100</v>
      </c>
      <c r="AD87" s="80" t="s">
        <v>56</v>
      </c>
      <c r="AE87" s="87"/>
      <c r="AF87" s="88">
        <v>1</v>
      </c>
      <c r="AG87" s="89">
        <v>1</v>
      </c>
      <c r="AH87" s="90">
        <v>0</v>
      </c>
      <c r="AI87" s="80">
        <v>14</v>
      </c>
      <c r="AJ87" s="89"/>
      <c r="AK87" s="88">
        <v>5.5</v>
      </c>
      <c r="AL87" s="88"/>
      <c r="AM87" s="91" t="s">
        <v>41</v>
      </c>
      <c r="AN87" s="105"/>
      <c r="AS87" s="7"/>
      <c r="AT87" s="8"/>
      <c r="AU87" s="50"/>
      <c r="AV87" s="50"/>
      <c r="AW87" s="16"/>
      <c r="BD87" s="16"/>
    </row>
    <row r="88" spans="1:56">
      <c r="A88" s="77">
        <v>95</v>
      </c>
      <c r="B88" s="78">
        <v>401810651</v>
      </c>
      <c r="C88" s="79" t="s">
        <v>189</v>
      </c>
      <c r="D88" s="80" t="s">
        <v>41</v>
      </c>
      <c r="E88" s="81" t="s">
        <v>190</v>
      </c>
      <c r="F88" s="82"/>
      <c r="G88" s="82">
        <v>90</v>
      </c>
      <c r="H88" s="83" t="s">
        <v>40</v>
      </c>
      <c r="I88" s="82" t="s">
        <v>68</v>
      </c>
      <c r="J88" s="82" t="s">
        <v>69</v>
      </c>
      <c r="K88" s="82">
        <v>24</v>
      </c>
      <c r="L88" s="82"/>
      <c r="M88" s="82"/>
      <c r="N88" s="82" t="s">
        <v>53</v>
      </c>
      <c r="O88" s="82" t="s">
        <v>54</v>
      </c>
      <c r="P88" s="82">
        <v>29</v>
      </c>
      <c r="Q88" s="84" t="s">
        <v>191</v>
      </c>
      <c r="R88" s="85">
        <v>0</v>
      </c>
      <c r="S88" s="85">
        <v>0</v>
      </c>
      <c r="T88" s="85">
        <v>0</v>
      </c>
      <c r="U88" s="82" t="s">
        <v>40</v>
      </c>
      <c r="V88" s="86" t="e">
        <v>#N/A</v>
      </c>
      <c r="W88" s="82" t="e">
        <v>#N/A</v>
      </c>
      <c r="X88" s="82">
        <v>90</v>
      </c>
      <c r="Y88" s="82">
        <v>0</v>
      </c>
      <c r="Z88" s="82">
        <v>0</v>
      </c>
      <c r="AA88" s="82">
        <v>100</v>
      </c>
      <c r="AB88" s="82">
        <v>0</v>
      </c>
      <c r="AC88" s="82">
        <v>90</v>
      </c>
      <c r="AD88" s="80" t="s">
        <v>56</v>
      </c>
      <c r="AE88" s="87">
        <v>9</v>
      </c>
      <c r="AF88" s="88">
        <v>0.9</v>
      </c>
      <c r="AG88" s="89">
        <v>1</v>
      </c>
      <c r="AH88" s="90">
        <v>0.9</v>
      </c>
      <c r="AI88" s="80" t="s">
        <v>41</v>
      </c>
      <c r="AJ88" s="89"/>
      <c r="AK88" s="88" t="e">
        <v>#VALUE!</v>
      </c>
      <c r="AL88" s="88"/>
      <c r="AM88" s="91" t="s">
        <v>41</v>
      </c>
      <c r="AN88" s="105" t="e">
        <v>#VALUE!</v>
      </c>
      <c r="AS88" s="7"/>
      <c r="AT88" s="8"/>
      <c r="AU88" s="50"/>
      <c r="AV88" s="50"/>
      <c r="AW88" s="16"/>
      <c r="BD88" s="16"/>
    </row>
    <row r="89" spans="1:56">
      <c r="A89" s="77"/>
      <c r="B89" s="78">
        <v>401805703</v>
      </c>
      <c r="C89" s="79" t="s">
        <v>139</v>
      </c>
      <c r="D89" s="80" t="s">
        <v>41</v>
      </c>
      <c r="E89" s="81"/>
      <c r="F89" s="82"/>
      <c r="G89" s="82"/>
      <c r="H89" s="83"/>
      <c r="I89" s="82"/>
      <c r="J89" s="82"/>
      <c r="K89" s="82">
        <v>24</v>
      </c>
      <c r="L89" s="82"/>
      <c r="M89" s="82"/>
      <c r="N89" s="82" t="s">
        <v>192</v>
      </c>
      <c r="O89" s="82" t="s">
        <v>90</v>
      </c>
      <c r="P89" s="82">
        <v>29</v>
      </c>
      <c r="Q89" s="84"/>
      <c r="R89" s="85">
        <v>0</v>
      </c>
      <c r="S89" s="85">
        <v>0.25</v>
      </c>
      <c r="T89" s="85">
        <v>0</v>
      </c>
      <c r="U89" s="82" t="s">
        <v>40</v>
      </c>
      <c r="V89" s="86" t="s">
        <v>40</v>
      </c>
      <c r="W89" s="82" t="s">
        <v>40</v>
      </c>
      <c r="X89" s="82" t="s">
        <v>40</v>
      </c>
      <c r="Y89" s="82">
        <v>0</v>
      </c>
      <c r="Z89" s="82">
        <v>0</v>
      </c>
      <c r="AA89" s="82"/>
      <c r="AB89" s="82"/>
      <c r="AC89" s="82"/>
      <c r="AD89" s="80"/>
      <c r="AE89" s="87"/>
      <c r="AF89" s="88">
        <v>0.5</v>
      </c>
      <c r="AG89" s="89" t="s">
        <v>41</v>
      </c>
      <c r="AH89" s="90">
        <v>0</v>
      </c>
      <c r="AI89" s="80" t="s">
        <v>41</v>
      </c>
      <c r="AJ89" s="89"/>
      <c r="AK89" s="88" t="e">
        <v>#VALUE!</v>
      </c>
      <c r="AL89" s="88"/>
      <c r="AM89" s="91" t="s">
        <v>41</v>
      </c>
      <c r="AN89" s="105"/>
      <c r="AS89" s="7"/>
      <c r="AT89" s="8"/>
      <c r="AU89" s="50"/>
      <c r="AV89" s="50"/>
      <c r="AW89" s="16"/>
      <c r="BD89" s="16"/>
    </row>
    <row r="90" spans="1:56">
      <c r="A90" s="77">
        <v>158</v>
      </c>
      <c r="B90" s="78">
        <v>401806844</v>
      </c>
      <c r="C90" s="79" t="s">
        <v>193</v>
      </c>
      <c r="D90" s="80" t="s">
        <v>41</v>
      </c>
      <c r="E90" s="81" t="s">
        <v>194</v>
      </c>
      <c r="F90" s="100"/>
      <c r="G90" s="82"/>
      <c r="H90" s="83" t="s">
        <v>40</v>
      </c>
      <c r="I90" s="82"/>
      <c r="J90" s="82" t="s">
        <v>50</v>
      </c>
      <c r="K90" s="82">
        <v>24</v>
      </c>
      <c r="L90" s="82"/>
      <c r="M90" s="82">
        <v>8</v>
      </c>
      <c r="N90" s="82" t="s">
        <v>41</v>
      </c>
      <c r="O90" s="82"/>
      <c r="P90" s="82" t="s">
        <v>43</v>
      </c>
      <c r="Q90" s="84"/>
      <c r="R90" s="85">
        <v>0</v>
      </c>
      <c r="S90" s="85">
        <v>0.25</v>
      </c>
      <c r="T90" s="85">
        <v>0.9</v>
      </c>
      <c r="U90" s="82" t="s">
        <v>40</v>
      </c>
      <c r="V90" s="86" t="s">
        <v>40</v>
      </c>
      <c r="W90" s="82">
        <v>80</v>
      </c>
      <c r="X90" s="82" t="e">
        <v>#N/A</v>
      </c>
      <c r="Y90" s="82">
        <v>0</v>
      </c>
      <c r="Z90" s="82" t="s">
        <v>195</v>
      </c>
      <c r="AA90" s="82">
        <v>100</v>
      </c>
      <c r="AB90" s="82">
        <v>100</v>
      </c>
      <c r="AC90" s="82"/>
      <c r="AD90" s="80" t="s">
        <v>63</v>
      </c>
      <c r="AE90" s="87"/>
      <c r="AF90" s="88">
        <v>0.6</v>
      </c>
      <c r="AG90" s="89">
        <v>0.9</v>
      </c>
      <c r="AH90" s="90">
        <v>0</v>
      </c>
      <c r="AI90" s="80" t="s">
        <v>41</v>
      </c>
      <c r="AJ90" s="89"/>
      <c r="AK90" s="88" t="e">
        <v>#VALUE!</v>
      </c>
      <c r="AL90" s="88"/>
      <c r="AM90" s="91" t="s">
        <v>41</v>
      </c>
      <c r="AN90" s="105" t="e">
        <v>#VALUE!</v>
      </c>
      <c r="AS90" s="7"/>
      <c r="AT90" s="8"/>
      <c r="AU90" s="50"/>
      <c r="AV90" s="50"/>
      <c r="AW90" s="16"/>
      <c r="BD90" s="16"/>
    </row>
    <row r="91" spans="1:56">
      <c r="A91" s="77">
        <v>88</v>
      </c>
      <c r="B91" s="78"/>
      <c r="C91" s="79"/>
      <c r="D91" s="80"/>
      <c r="E91" s="81"/>
      <c r="F91" s="82"/>
      <c r="G91" s="82"/>
      <c r="H91" s="83"/>
      <c r="I91" s="82"/>
      <c r="J91" s="82"/>
      <c r="K91" s="82"/>
      <c r="L91" s="82"/>
      <c r="M91" s="82"/>
      <c r="N91" s="82"/>
      <c r="O91" s="82"/>
      <c r="P91" s="82"/>
      <c r="Q91" s="84"/>
      <c r="R91" s="85">
        <v>0</v>
      </c>
      <c r="S91" s="85">
        <v>0</v>
      </c>
      <c r="T91" s="85">
        <v>0</v>
      </c>
      <c r="U91" s="82"/>
      <c r="V91" s="86"/>
      <c r="W91" s="82"/>
      <c r="X91" s="82"/>
      <c r="Y91" s="82"/>
      <c r="Z91" s="82"/>
      <c r="AA91" s="82"/>
      <c r="AB91" s="82"/>
      <c r="AC91" s="82"/>
      <c r="AD91" s="80" t="s">
        <v>41</v>
      </c>
      <c r="AE91" s="87"/>
      <c r="AF91" s="88"/>
      <c r="AG91" s="89" t="s">
        <v>41</v>
      </c>
      <c r="AH91" s="90">
        <v>0</v>
      </c>
      <c r="AI91" s="80">
        <v>0</v>
      </c>
      <c r="AJ91" s="89"/>
      <c r="AK91" s="88" t="e">
        <v>#VALUE!</v>
      </c>
      <c r="AL91" s="88"/>
      <c r="AM91" s="91" t="s">
        <v>41</v>
      </c>
      <c r="AN91" s="105" t="e">
        <v>#VALUE!</v>
      </c>
      <c r="AS91" s="7"/>
      <c r="AT91" s="53"/>
      <c r="AW91" s="16"/>
      <c r="BD91" s="16"/>
    </row>
    <row r="92" spans="1:56">
      <c r="A92" s="77">
        <v>89</v>
      </c>
      <c r="B92" s="78">
        <v>401808876</v>
      </c>
      <c r="C92" s="79" t="s">
        <v>196</v>
      </c>
      <c r="D92" s="80">
        <v>20</v>
      </c>
      <c r="E92" s="81" t="s">
        <v>190</v>
      </c>
      <c r="F92" s="82"/>
      <c r="G92" s="82">
        <v>100</v>
      </c>
      <c r="H92" s="83" t="s">
        <v>67</v>
      </c>
      <c r="I92" s="82" t="s">
        <v>68</v>
      </c>
      <c r="J92" s="82" t="s">
        <v>69</v>
      </c>
      <c r="K92" s="82">
        <v>24</v>
      </c>
      <c r="L92" s="82">
        <v>1</v>
      </c>
      <c r="M92" s="82">
        <v>8</v>
      </c>
      <c r="N92" s="82" t="s">
        <v>53</v>
      </c>
      <c r="O92" s="82" t="s">
        <v>54</v>
      </c>
      <c r="P92" s="82"/>
      <c r="Q92" s="84"/>
      <c r="R92" s="85">
        <v>10</v>
      </c>
      <c r="S92" s="85">
        <v>0.75</v>
      </c>
      <c r="T92" s="85">
        <v>0.9</v>
      </c>
      <c r="U92" s="82">
        <v>92</v>
      </c>
      <c r="V92" s="86">
        <v>90</v>
      </c>
      <c r="W92" s="82" t="s">
        <v>40</v>
      </c>
      <c r="X92" s="82" t="s">
        <v>40</v>
      </c>
      <c r="Y92" s="82">
        <v>0</v>
      </c>
      <c r="Z92" s="82" t="s">
        <v>55</v>
      </c>
      <c r="AA92" s="82">
        <v>100</v>
      </c>
      <c r="AB92" s="82">
        <v>0</v>
      </c>
      <c r="AC92" s="82">
        <v>100</v>
      </c>
      <c r="AD92" s="80" t="s">
        <v>197</v>
      </c>
      <c r="AE92" s="87">
        <v>10</v>
      </c>
      <c r="AF92" s="88">
        <v>1</v>
      </c>
      <c r="AG92" s="89">
        <v>1</v>
      </c>
      <c r="AH92" s="90">
        <v>1</v>
      </c>
      <c r="AI92" s="80">
        <v>20</v>
      </c>
      <c r="AJ92" s="89"/>
      <c r="AK92" s="88">
        <v>8</v>
      </c>
      <c r="AL92" s="88"/>
      <c r="AM92" s="91" t="s">
        <v>41</v>
      </c>
      <c r="AN92" s="105">
        <v>-8</v>
      </c>
      <c r="AT92" s="53"/>
      <c r="AU92" s="50"/>
      <c r="AV92" s="50"/>
    </row>
    <row r="93" spans="1:56">
      <c r="A93" s="77">
        <v>90</v>
      </c>
      <c r="B93" s="78">
        <v>401809437</v>
      </c>
      <c r="C93" s="79" t="s">
        <v>198</v>
      </c>
      <c r="D93" s="80" t="s">
        <v>41</v>
      </c>
      <c r="E93" s="81" t="s">
        <v>190</v>
      </c>
      <c r="F93" s="82"/>
      <c r="G93" s="82"/>
      <c r="H93" s="83" t="s">
        <v>67</v>
      </c>
      <c r="I93" s="82"/>
      <c r="J93" s="82" t="s">
        <v>41</v>
      </c>
      <c r="K93" s="82"/>
      <c r="L93" s="82"/>
      <c r="M93" s="82"/>
      <c r="N93" s="82" t="s">
        <v>41</v>
      </c>
      <c r="O93" s="82"/>
      <c r="P93" s="82"/>
      <c r="Q93" s="84"/>
      <c r="R93" s="85">
        <v>0</v>
      </c>
      <c r="S93" s="85">
        <v>1</v>
      </c>
      <c r="T93" s="85">
        <v>0.9</v>
      </c>
      <c r="U93" s="82" t="e">
        <v>#N/A</v>
      </c>
      <c r="V93" s="86">
        <v>100</v>
      </c>
      <c r="W93" s="82" t="s">
        <v>40</v>
      </c>
      <c r="X93" s="82" t="e">
        <v>#N/A</v>
      </c>
      <c r="Y93" s="82">
        <v>0</v>
      </c>
      <c r="Z93" s="82">
        <v>0</v>
      </c>
      <c r="AA93" s="82">
        <v>100</v>
      </c>
      <c r="AB93" s="82">
        <v>100</v>
      </c>
      <c r="AC93" s="82"/>
      <c r="AD93" s="80" t="s">
        <v>63</v>
      </c>
      <c r="AE93" s="87"/>
      <c r="AF93" s="88"/>
      <c r="AG93" s="89">
        <v>0.9</v>
      </c>
      <c r="AH93" s="90">
        <v>0</v>
      </c>
      <c r="AI93" s="80" t="s">
        <v>41</v>
      </c>
      <c r="AJ93" s="89"/>
      <c r="AK93" s="88" t="e">
        <v>#VALUE!</v>
      </c>
      <c r="AL93" s="88"/>
      <c r="AM93" s="91" t="s">
        <v>41</v>
      </c>
      <c r="AN93" s="105" t="e">
        <v>#VALUE!</v>
      </c>
      <c r="AS93" s="7"/>
      <c r="AT93" s="53"/>
      <c r="AU93" s="50"/>
      <c r="AV93" s="50"/>
      <c r="AW93" s="16"/>
      <c r="BD93" s="16"/>
    </row>
    <row r="94" spans="1:56">
      <c r="A94" s="77">
        <v>91</v>
      </c>
      <c r="B94" s="78">
        <v>401809340</v>
      </c>
      <c r="C94" s="79" t="s">
        <v>199</v>
      </c>
      <c r="D94" s="80" t="s">
        <v>41</v>
      </c>
      <c r="E94" s="81" t="s">
        <v>190</v>
      </c>
      <c r="F94" s="82"/>
      <c r="G94" s="82"/>
      <c r="H94" s="83" t="s">
        <v>40</v>
      </c>
      <c r="I94" s="82"/>
      <c r="J94" s="82" t="s">
        <v>41</v>
      </c>
      <c r="K94" s="82"/>
      <c r="L94" s="82"/>
      <c r="M94" s="82"/>
      <c r="N94" s="82" t="s">
        <v>41</v>
      </c>
      <c r="O94" s="82"/>
      <c r="P94" s="82"/>
      <c r="Q94" s="84"/>
      <c r="R94" s="85">
        <v>0</v>
      </c>
      <c r="S94" s="85">
        <v>0</v>
      </c>
      <c r="T94" s="85">
        <v>0</v>
      </c>
      <c r="U94" s="82" t="e">
        <v>#N/A</v>
      </c>
      <c r="V94" s="86" t="e">
        <v>#N/A</v>
      </c>
      <c r="W94" s="82" t="e">
        <v>#N/A</v>
      </c>
      <c r="X94" s="82" t="e">
        <v>#N/A</v>
      </c>
      <c r="Y94" s="82">
        <v>0</v>
      </c>
      <c r="Z94" s="82">
        <v>0</v>
      </c>
      <c r="AA94" s="82">
        <v>0</v>
      </c>
      <c r="AB94" s="82">
        <v>0</v>
      </c>
      <c r="AC94" s="82"/>
      <c r="AD94" s="80"/>
      <c r="AE94" s="87"/>
      <c r="AF94" s="88"/>
      <c r="AG94" s="89" t="s">
        <v>41</v>
      </c>
      <c r="AH94" s="90">
        <v>0</v>
      </c>
      <c r="AI94" s="80" t="s">
        <v>41</v>
      </c>
      <c r="AJ94" s="89"/>
      <c r="AK94" s="88" t="e">
        <v>#VALUE!</v>
      </c>
      <c r="AL94" s="88"/>
      <c r="AM94" s="91" t="s">
        <v>41</v>
      </c>
      <c r="AN94" s="105" t="e">
        <v>#VALUE!</v>
      </c>
      <c r="AS94" s="7"/>
      <c r="AT94" s="53"/>
      <c r="AU94" s="50"/>
      <c r="AV94" s="50"/>
      <c r="AW94" s="16"/>
      <c r="BD94" s="16"/>
    </row>
    <row r="95" spans="1:56">
      <c r="A95" s="77">
        <v>92</v>
      </c>
      <c r="B95" s="78">
        <v>401809621</v>
      </c>
      <c r="C95" s="79" t="s">
        <v>200</v>
      </c>
      <c r="D95" s="80" t="s">
        <v>41</v>
      </c>
      <c r="E95" s="81" t="s">
        <v>190</v>
      </c>
      <c r="F95" s="82"/>
      <c r="G95" s="82">
        <v>80</v>
      </c>
      <c r="H95" s="83" t="s">
        <v>67</v>
      </c>
      <c r="I95" s="82" t="s">
        <v>68</v>
      </c>
      <c r="J95" s="82" t="s">
        <v>41</v>
      </c>
      <c r="K95" s="82"/>
      <c r="L95" s="82"/>
      <c r="M95" s="82"/>
      <c r="N95" s="82" t="s">
        <v>41</v>
      </c>
      <c r="O95" s="82"/>
      <c r="P95" s="82"/>
      <c r="Q95" s="84"/>
      <c r="R95" s="85">
        <v>0</v>
      </c>
      <c r="S95" s="85">
        <v>0</v>
      </c>
      <c r="T95" s="85">
        <v>0</v>
      </c>
      <c r="U95" s="82" t="e">
        <v>#N/A</v>
      </c>
      <c r="V95" s="86" t="e">
        <v>#N/A</v>
      </c>
      <c r="W95" s="82" t="e">
        <v>#N/A</v>
      </c>
      <c r="X95" s="82" t="e">
        <v>#N/A</v>
      </c>
      <c r="Y95" s="82">
        <v>0</v>
      </c>
      <c r="Z95" s="82">
        <v>0</v>
      </c>
      <c r="AA95" s="82">
        <v>0</v>
      </c>
      <c r="AB95" s="82">
        <v>0</v>
      </c>
      <c r="AC95" s="82">
        <v>80</v>
      </c>
      <c r="AD95" s="80"/>
      <c r="AE95" s="87"/>
      <c r="AF95" s="88">
        <v>0.4</v>
      </c>
      <c r="AG95" s="89">
        <v>0.2</v>
      </c>
      <c r="AH95" s="90">
        <v>0</v>
      </c>
      <c r="AI95" s="80" t="s">
        <v>41</v>
      </c>
      <c r="AJ95" s="89"/>
      <c r="AK95" s="88" t="e">
        <v>#VALUE!</v>
      </c>
      <c r="AL95" s="88"/>
      <c r="AM95" s="91" t="s">
        <v>41</v>
      </c>
      <c r="AN95" s="105" t="e">
        <v>#VALUE!</v>
      </c>
      <c r="AS95" s="7"/>
      <c r="AT95" s="53"/>
      <c r="AU95" s="52"/>
      <c r="AV95" s="52"/>
      <c r="AW95" s="16"/>
      <c r="BD95" s="16"/>
    </row>
    <row r="96" spans="1:56">
      <c r="A96" s="77">
        <v>93</v>
      </c>
      <c r="B96" s="78">
        <v>401808015</v>
      </c>
      <c r="C96" s="79" t="s">
        <v>201</v>
      </c>
      <c r="D96" s="80" t="s">
        <v>41</v>
      </c>
      <c r="E96" s="81" t="s">
        <v>190</v>
      </c>
      <c r="F96" s="82"/>
      <c r="G96" s="82"/>
      <c r="H96" s="83" t="s">
        <v>67</v>
      </c>
      <c r="I96" s="82"/>
      <c r="J96" s="82" t="s">
        <v>41</v>
      </c>
      <c r="K96" s="82"/>
      <c r="L96" s="82"/>
      <c r="M96" s="82"/>
      <c r="N96" s="82" t="s">
        <v>41</v>
      </c>
      <c r="O96" s="82"/>
      <c r="P96" s="82"/>
      <c r="Q96" s="84"/>
      <c r="R96" s="85">
        <v>0</v>
      </c>
      <c r="S96" s="85">
        <v>0</v>
      </c>
      <c r="T96" s="85">
        <v>0</v>
      </c>
      <c r="U96" s="82" t="e">
        <v>#N/A</v>
      </c>
      <c r="V96" s="86" t="e">
        <v>#N/A</v>
      </c>
      <c r="W96" s="82" t="e">
        <v>#N/A</v>
      </c>
      <c r="X96" s="82" t="e">
        <v>#N/A</v>
      </c>
      <c r="Y96" s="82">
        <v>0</v>
      </c>
      <c r="Z96" s="82">
        <v>0</v>
      </c>
      <c r="AA96" s="82">
        <v>0</v>
      </c>
      <c r="AB96" s="82">
        <v>0</v>
      </c>
      <c r="AC96" s="82"/>
      <c r="AD96" s="80" t="s">
        <v>41</v>
      </c>
      <c r="AE96" s="87"/>
      <c r="AF96" s="88"/>
      <c r="AG96" s="89" t="s">
        <v>41</v>
      </c>
      <c r="AH96" s="90">
        <v>0</v>
      </c>
      <c r="AI96" s="80" t="s">
        <v>41</v>
      </c>
      <c r="AJ96" s="89"/>
      <c r="AK96" s="88" t="e">
        <v>#VALUE!</v>
      </c>
      <c r="AL96" s="88"/>
      <c r="AM96" s="91" t="s">
        <v>41</v>
      </c>
      <c r="AN96" s="105" t="e">
        <v>#VALUE!</v>
      </c>
      <c r="AS96" s="7"/>
      <c r="AT96" s="53"/>
      <c r="AW96" s="16"/>
      <c r="BD96" s="16"/>
    </row>
    <row r="97" spans="1:56">
      <c r="A97" s="77">
        <v>94</v>
      </c>
      <c r="B97" s="78">
        <v>401808706</v>
      </c>
      <c r="C97" s="79" t="s">
        <v>202</v>
      </c>
      <c r="D97" s="80" t="s">
        <v>41</v>
      </c>
      <c r="E97" s="81" t="s">
        <v>190</v>
      </c>
      <c r="F97" s="82"/>
      <c r="G97" s="82">
        <v>95</v>
      </c>
      <c r="H97" s="83" t="s">
        <v>40</v>
      </c>
      <c r="I97" s="82" t="s">
        <v>68</v>
      </c>
      <c r="J97" s="82" t="s">
        <v>41</v>
      </c>
      <c r="K97" s="82"/>
      <c r="L97" s="82"/>
      <c r="M97" s="82"/>
      <c r="N97" s="82" t="s">
        <v>41</v>
      </c>
      <c r="O97" s="82"/>
      <c r="P97" s="82"/>
      <c r="Q97" s="84"/>
      <c r="R97" s="85">
        <v>0</v>
      </c>
      <c r="S97" s="85">
        <v>0</v>
      </c>
      <c r="T97" s="85">
        <v>0</v>
      </c>
      <c r="U97" s="82" t="e">
        <v>#N/A</v>
      </c>
      <c r="V97" s="86" t="e">
        <v>#N/A</v>
      </c>
      <c r="W97" s="82" t="e">
        <v>#N/A</v>
      </c>
      <c r="X97" s="82" t="e">
        <v>#N/A</v>
      </c>
      <c r="Y97" s="82">
        <v>0</v>
      </c>
      <c r="Z97" s="82">
        <v>0</v>
      </c>
      <c r="AA97" s="82">
        <v>0</v>
      </c>
      <c r="AB97" s="82">
        <v>0</v>
      </c>
      <c r="AC97" s="82">
        <v>95</v>
      </c>
      <c r="AD97" s="80"/>
      <c r="AE97" s="87"/>
      <c r="AF97" s="88">
        <v>0.2</v>
      </c>
      <c r="AG97" s="89">
        <v>0.2</v>
      </c>
      <c r="AH97" s="90">
        <v>0</v>
      </c>
      <c r="AI97" s="80" t="s">
        <v>41</v>
      </c>
      <c r="AJ97" s="89"/>
      <c r="AK97" s="88" t="e">
        <v>#VALUE!</v>
      </c>
      <c r="AL97" s="88"/>
      <c r="AM97" s="91" t="s">
        <v>41</v>
      </c>
      <c r="AN97" s="105" t="e">
        <v>#VALUE!</v>
      </c>
      <c r="AS97" s="7"/>
      <c r="AT97" s="53"/>
      <c r="AW97" s="16"/>
      <c r="BD97" s="16"/>
    </row>
    <row r="98" spans="1:56">
      <c r="A98" s="77">
        <v>96</v>
      </c>
      <c r="B98" s="78">
        <v>401805615</v>
      </c>
      <c r="C98" s="79" t="s">
        <v>203</v>
      </c>
      <c r="D98" s="80">
        <v>18</v>
      </c>
      <c r="E98" s="81" t="s">
        <v>190</v>
      </c>
      <c r="F98" s="82" t="s">
        <v>49</v>
      </c>
      <c r="G98" s="82"/>
      <c r="H98" s="83" t="s">
        <v>40</v>
      </c>
      <c r="I98" s="82"/>
      <c r="J98" s="82" t="s">
        <v>50</v>
      </c>
      <c r="K98" s="82">
        <v>24</v>
      </c>
      <c r="L98" s="82">
        <v>1</v>
      </c>
      <c r="M98" s="82"/>
      <c r="N98" s="82" t="s">
        <v>41</v>
      </c>
      <c r="O98" s="82" t="s">
        <v>54</v>
      </c>
      <c r="P98" s="82"/>
      <c r="Q98" s="84"/>
      <c r="R98" s="85">
        <v>0</v>
      </c>
      <c r="S98" s="85">
        <v>1</v>
      </c>
      <c r="T98" s="85">
        <v>0.4</v>
      </c>
      <c r="U98" s="82" t="s">
        <v>40</v>
      </c>
      <c r="V98" s="86" t="s">
        <v>40</v>
      </c>
      <c r="W98" s="82">
        <v>10</v>
      </c>
      <c r="X98" s="82" t="s">
        <v>40</v>
      </c>
      <c r="Y98" s="82">
        <v>0</v>
      </c>
      <c r="Z98" s="82">
        <v>0</v>
      </c>
      <c r="AA98" s="82">
        <v>100</v>
      </c>
      <c r="AB98" s="82">
        <v>100</v>
      </c>
      <c r="AC98" s="82"/>
      <c r="AD98" s="80"/>
      <c r="AE98" s="87"/>
      <c r="AF98" s="88">
        <v>0.4</v>
      </c>
      <c r="AG98" s="89">
        <v>0.3</v>
      </c>
      <c r="AH98" s="90">
        <v>0</v>
      </c>
      <c r="AI98" s="80">
        <v>18</v>
      </c>
      <c r="AJ98" s="89"/>
      <c r="AK98" s="88">
        <v>5.2</v>
      </c>
      <c r="AL98" s="88"/>
      <c r="AM98" s="91" t="s">
        <v>41</v>
      </c>
      <c r="AN98" s="105">
        <v>-5.2</v>
      </c>
      <c r="AS98" s="7"/>
      <c r="AT98" s="53"/>
      <c r="AW98" s="16"/>
      <c r="BD98" s="16"/>
    </row>
    <row r="99" spans="1:56">
      <c r="A99" s="77">
        <v>97</v>
      </c>
      <c r="B99" s="78">
        <v>401809500</v>
      </c>
      <c r="C99" s="79" t="s">
        <v>204</v>
      </c>
      <c r="D99" s="80">
        <v>17.75</v>
      </c>
      <c r="E99" s="81" t="s">
        <v>190</v>
      </c>
      <c r="F99" s="82"/>
      <c r="G99" s="82">
        <v>100</v>
      </c>
      <c r="H99" s="83" t="s">
        <v>67</v>
      </c>
      <c r="I99" s="82" t="s">
        <v>68</v>
      </c>
      <c r="J99" s="82" t="s">
        <v>69</v>
      </c>
      <c r="K99" s="82">
        <v>24</v>
      </c>
      <c r="L99" s="82">
        <v>1</v>
      </c>
      <c r="M99" s="82"/>
      <c r="N99" s="82" t="s">
        <v>41</v>
      </c>
      <c r="O99" s="82" t="s">
        <v>70</v>
      </c>
      <c r="P99" s="82"/>
      <c r="Q99" s="84"/>
      <c r="R99" s="85">
        <v>0</v>
      </c>
      <c r="S99" s="85">
        <v>1</v>
      </c>
      <c r="T99" s="85">
        <v>0.7</v>
      </c>
      <c r="U99" s="82">
        <v>90</v>
      </c>
      <c r="V99" s="86" t="s">
        <v>40</v>
      </c>
      <c r="W99" s="82" t="s">
        <v>40</v>
      </c>
      <c r="X99" s="82" t="s">
        <v>40</v>
      </c>
      <c r="Y99" s="82">
        <v>0</v>
      </c>
      <c r="Z99" s="82" t="s">
        <v>205</v>
      </c>
      <c r="AA99" s="82">
        <v>100</v>
      </c>
      <c r="AB99" s="82">
        <v>0</v>
      </c>
      <c r="AC99" s="82">
        <v>100</v>
      </c>
      <c r="AD99" s="80" t="s">
        <v>63</v>
      </c>
      <c r="AE99" s="87"/>
      <c r="AF99" s="88">
        <v>0.8</v>
      </c>
      <c r="AG99" s="89">
        <v>1</v>
      </c>
      <c r="AH99" s="90">
        <v>0</v>
      </c>
      <c r="AI99" s="80">
        <v>17.75</v>
      </c>
      <c r="AJ99" s="89"/>
      <c r="AK99" s="88">
        <v>6.2374999999999998</v>
      </c>
      <c r="AL99" s="88"/>
      <c r="AM99" s="91" t="s">
        <v>41</v>
      </c>
      <c r="AN99" s="105">
        <v>-6.2374999999999998</v>
      </c>
      <c r="AS99" s="7"/>
      <c r="AT99" s="53"/>
      <c r="AW99" s="16"/>
      <c r="BD99" s="16"/>
    </row>
    <row r="100" spans="1:56">
      <c r="A100" s="77">
        <v>98</v>
      </c>
      <c r="B100" s="78">
        <v>401512034</v>
      </c>
      <c r="C100" s="79" t="s">
        <v>206</v>
      </c>
      <c r="D100" s="80">
        <v>14.75</v>
      </c>
      <c r="E100" s="81" t="s">
        <v>190</v>
      </c>
      <c r="F100" s="82"/>
      <c r="G100" s="82">
        <v>100</v>
      </c>
      <c r="H100" s="83" t="s">
        <v>67</v>
      </c>
      <c r="I100" s="82"/>
      <c r="J100" s="82" t="s">
        <v>69</v>
      </c>
      <c r="K100" s="82">
        <v>24</v>
      </c>
      <c r="L100" s="82"/>
      <c r="M100" s="82">
        <v>8</v>
      </c>
      <c r="N100" s="82" t="s">
        <v>53</v>
      </c>
      <c r="O100" s="82" t="s">
        <v>54</v>
      </c>
      <c r="P100" s="82"/>
      <c r="Q100" s="84"/>
      <c r="R100" s="85">
        <v>0</v>
      </c>
      <c r="S100" s="85">
        <v>1</v>
      </c>
      <c r="T100" s="85">
        <v>1</v>
      </c>
      <c r="U100" s="82">
        <v>60</v>
      </c>
      <c r="V100" s="86" t="s">
        <v>40</v>
      </c>
      <c r="W100" s="82">
        <v>100</v>
      </c>
      <c r="X100" s="82" t="s">
        <v>40</v>
      </c>
      <c r="Y100" s="82">
        <v>0</v>
      </c>
      <c r="Z100" s="82">
        <v>0</v>
      </c>
      <c r="AA100" s="82">
        <v>100</v>
      </c>
      <c r="AB100" s="82">
        <v>100</v>
      </c>
      <c r="AC100" s="82">
        <v>100</v>
      </c>
      <c r="AD100" s="80" t="s">
        <v>63</v>
      </c>
      <c r="AE100" s="87">
        <v>10</v>
      </c>
      <c r="AF100" s="88">
        <v>0.9</v>
      </c>
      <c r="AG100" s="89">
        <v>1</v>
      </c>
      <c r="AH100" s="90">
        <v>1</v>
      </c>
      <c r="AI100" s="80">
        <v>14.75</v>
      </c>
      <c r="AJ100" s="89"/>
      <c r="AK100" s="88">
        <v>6.5875000000000004</v>
      </c>
      <c r="AL100" s="88"/>
      <c r="AM100" s="91" t="s">
        <v>41</v>
      </c>
      <c r="AN100" s="105">
        <v>-6.5875000000000004</v>
      </c>
      <c r="AS100" s="7"/>
      <c r="AT100" s="53"/>
      <c r="AW100" s="16"/>
      <c r="BD100" s="16"/>
    </row>
    <row r="101" spans="1:56">
      <c r="A101" s="77">
        <v>99</v>
      </c>
      <c r="B101" s="78">
        <v>401809951</v>
      </c>
      <c r="C101" s="79" t="s">
        <v>207</v>
      </c>
      <c r="D101" s="80" t="s">
        <v>41</v>
      </c>
      <c r="E101" s="81" t="s">
        <v>190</v>
      </c>
      <c r="F101" s="82"/>
      <c r="G101" s="82"/>
      <c r="H101" s="83" t="s">
        <v>67</v>
      </c>
      <c r="I101" s="82"/>
      <c r="J101" s="82" t="s">
        <v>41</v>
      </c>
      <c r="K101" s="82"/>
      <c r="L101" s="82"/>
      <c r="M101" s="82"/>
      <c r="N101" s="82" t="s">
        <v>41</v>
      </c>
      <c r="O101" s="82"/>
      <c r="P101" s="82"/>
      <c r="Q101" s="84"/>
      <c r="R101" s="85">
        <v>0</v>
      </c>
      <c r="S101" s="85">
        <v>0</v>
      </c>
      <c r="T101" s="85">
        <v>0</v>
      </c>
      <c r="U101" s="82" t="e">
        <v>#N/A</v>
      </c>
      <c r="V101" s="86" t="e">
        <v>#N/A</v>
      </c>
      <c r="W101" s="82" t="e">
        <v>#N/A</v>
      </c>
      <c r="X101" s="82" t="e">
        <v>#N/A</v>
      </c>
      <c r="Y101" s="82">
        <v>0</v>
      </c>
      <c r="Z101" s="82">
        <v>0</v>
      </c>
      <c r="AA101" s="82">
        <v>0</v>
      </c>
      <c r="AB101" s="82">
        <v>0</v>
      </c>
      <c r="AC101" s="82"/>
      <c r="AD101" s="80" t="s">
        <v>41</v>
      </c>
      <c r="AE101" s="87"/>
      <c r="AF101" s="88"/>
      <c r="AG101" s="89" t="s">
        <v>41</v>
      </c>
      <c r="AH101" s="90">
        <v>0</v>
      </c>
      <c r="AI101" s="80" t="s">
        <v>41</v>
      </c>
      <c r="AJ101" s="89"/>
      <c r="AK101" s="88" t="e">
        <v>#VALUE!</v>
      </c>
      <c r="AL101" s="88"/>
      <c r="AM101" s="91" t="s">
        <v>41</v>
      </c>
      <c r="AN101" s="105" t="e">
        <v>#VALUE!</v>
      </c>
      <c r="AS101" s="7"/>
      <c r="AT101" s="53"/>
      <c r="AW101" s="16"/>
      <c r="BD101" s="16"/>
    </row>
    <row r="102" spans="1:56">
      <c r="A102" s="77">
        <v>100</v>
      </c>
      <c r="B102" s="78">
        <v>401805785</v>
      </c>
      <c r="C102" s="79" t="s">
        <v>208</v>
      </c>
      <c r="D102" s="80">
        <v>19.5</v>
      </c>
      <c r="E102" s="81" t="s">
        <v>190</v>
      </c>
      <c r="F102" s="82"/>
      <c r="G102" s="82">
        <v>100</v>
      </c>
      <c r="H102" s="83" t="s">
        <v>67</v>
      </c>
      <c r="I102" s="82" t="s">
        <v>68</v>
      </c>
      <c r="J102" s="82" t="s">
        <v>69</v>
      </c>
      <c r="K102" s="82">
        <v>24</v>
      </c>
      <c r="L102" s="82">
        <v>1</v>
      </c>
      <c r="M102" s="82">
        <v>8</v>
      </c>
      <c r="N102" s="82" t="s">
        <v>53</v>
      </c>
      <c r="O102" s="82" t="s">
        <v>54</v>
      </c>
      <c r="P102" s="82"/>
      <c r="Q102" s="84"/>
      <c r="R102" s="85">
        <v>0</v>
      </c>
      <c r="S102" s="85">
        <v>1</v>
      </c>
      <c r="T102" s="85">
        <v>1</v>
      </c>
      <c r="U102" s="82">
        <v>100</v>
      </c>
      <c r="V102" s="86" t="s">
        <v>40</v>
      </c>
      <c r="W102" s="82" t="s">
        <v>40</v>
      </c>
      <c r="X102" s="82">
        <v>90</v>
      </c>
      <c r="Y102" s="82" t="s">
        <v>80</v>
      </c>
      <c r="Z102" s="82" t="s">
        <v>55</v>
      </c>
      <c r="AA102" s="82">
        <v>100</v>
      </c>
      <c r="AB102" s="82">
        <v>100</v>
      </c>
      <c r="AC102" s="82">
        <v>100</v>
      </c>
      <c r="AD102" s="80" t="s">
        <v>56</v>
      </c>
      <c r="AE102" s="87">
        <v>10</v>
      </c>
      <c r="AF102" s="88">
        <v>1</v>
      </c>
      <c r="AG102" s="89">
        <v>1</v>
      </c>
      <c r="AH102" s="90">
        <v>1</v>
      </c>
      <c r="AI102" s="80">
        <v>19.5</v>
      </c>
      <c r="AJ102" s="89"/>
      <c r="AK102" s="88">
        <v>7.875</v>
      </c>
      <c r="AL102" s="88"/>
      <c r="AM102" s="91" t="s">
        <v>41</v>
      </c>
      <c r="AN102" s="105">
        <v>-7.875</v>
      </c>
      <c r="AS102" s="7"/>
      <c r="AT102" s="53"/>
      <c r="AW102" s="16"/>
      <c r="BD102" s="16"/>
    </row>
    <row r="103" spans="1:56">
      <c r="A103" s="77">
        <v>101</v>
      </c>
      <c r="B103" s="78">
        <v>401805865</v>
      </c>
      <c r="C103" s="79" t="s">
        <v>209</v>
      </c>
      <c r="D103" s="80">
        <v>20</v>
      </c>
      <c r="E103" s="81" t="s">
        <v>190</v>
      </c>
      <c r="F103" s="82"/>
      <c r="G103" s="82">
        <v>100</v>
      </c>
      <c r="H103" s="83" t="s">
        <v>67</v>
      </c>
      <c r="I103" s="82" t="s">
        <v>93</v>
      </c>
      <c r="J103" s="82" t="s">
        <v>69</v>
      </c>
      <c r="K103" s="82">
        <v>24</v>
      </c>
      <c r="L103" s="82">
        <v>1</v>
      </c>
      <c r="M103" s="82">
        <v>8</v>
      </c>
      <c r="N103" s="82" t="s">
        <v>53</v>
      </c>
      <c r="O103" s="82" t="s">
        <v>54</v>
      </c>
      <c r="P103" s="82"/>
      <c r="Q103" s="84"/>
      <c r="R103" s="85">
        <v>0</v>
      </c>
      <c r="S103" s="85">
        <v>1</v>
      </c>
      <c r="T103" s="85">
        <v>1</v>
      </c>
      <c r="U103" s="82">
        <v>100</v>
      </c>
      <c r="V103" s="86" t="s">
        <v>40</v>
      </c>
      <c r="W103" s="82" t="s">
        <v>40</v>
      </c>
      <c r="X103" s="82">
        <v>90</v>
      </c>
      <c r="Y103" s="82" t="s">
        <v>80</v>
      </c>
      <c r="Z103" s="82" t="s">
        <v>210</v>
      </c>
      <c r="AA103" s="82">
        <v>100</v>
      </c>
      <c r="AB103" s="82">
        <v>100</v>
      </c>
      <c r="AC103" s="82">
        <v>100</v>
      </c>
      <c r="AD103" s="80" t="s">
        <v>56</v>
      </c>
      <c r="AE103" s="87">
        <v>10</v>
      </c>
      <c r="AF103" s="88">
        <v>1</v>
      </c>
      <c r="AG103" s="89">
        <v>1</v>
      </c>
      <c r="AH103" s="90">
        <v>1</v>
      </c>
      <c r="AI103" s="80">
        <v>20</v>
      </c>
      <c r="AJ103" s="89"/>
      <c r="AK103" s="88">
        <v>8</v>
      </c>
      <c r="AL103" s="88"/>
      <c r="AM103" s="91" t="s">
        <v>41</v>
      </c>
      <c r="AN103" s="105">
        <v>-8</v>
      </c>
      <c r="AS103" s="7"/>
      <c r="AT103" s="53"/>
      <c r="AW103" s="16"/>
      <c r="BD103" s="16"/>
    </row>
    <row r="104" spans="1:56">
      <c r="A104" s="77"/>
      <c r="B104" s="78">
        <v>401805012</v>
      </c>
      <c r="C104" s="79" t="s">
        <v>101</v>
      </c>
      <c r="D104" s="80" t="s">
        <v>41</v>
      </c>
      <c r="E104" s="81" t="s">
        <v>190</v>
      </c>
      <c r="F104" s="82"/>
      <c r="G104" s="82"/>
      <c r="H104" s="83" t="s">
        <v>40</v>
      </c>
      <c r="I104" s="82"/>
      <c r="J104" s="82" t="s">
        <v>41</v>
      </c>
      <c r="K104" s="82"/>
      <c r="L104" s="82"/>
      <c r="M104" s="82"/>
      <c r="N104" s="82" t="s">
        <v>41</v>
      </c>
      <c r="O104" s="82"/>
      <c r="P104" s="82"/>
      <c r="Q104" s="84"/>
      <c r="R104" s="85">
        <v>0</v>
      </c>
      <c r="S104" s="85">
        <v>0.25</v>
      </c>
      <c r="T104" s="85">
        <v>0</v>
      </c>
      <c r="U104" s="82" t="s">
        <v>40</v>
      </c>
      <c r="V104" s="86" t="s">
        <v>40</v>
      </c>
      <c r="W104" s="82">
        <v>0</v>
      </c>
      <c r="X104" s="82" t="s">
        <v>40</v>
      </c>
      <c r="Y104" s="82">
        <v>0</v>
      </c>
      <c r="Z104" s="82">
        <v>0</v>
      </c>
      <c r="AA104" s="82">
        <v>0</v>
      </c>
      <c r="AB104" s="82">
        <v>0</v>
      </c>
      <c r="AC104" s="82"/>
      <c r="AD104" s="80"/>
      <c r="AE104" s="87"/>
      <c r="AF104" s="88"/>
      <c r="AG104" s="89" t="s">
        <v>41</v>
      </c>
      <c r="AH104" s="90">
        <v>0</v>
      </c>
      <c r="AI104" s="80" t="s">
        <v>41</v>
      </c>
      <c r="AJ104" s="89"/>
      <c r="AK104" s="88" t="e">
        <v>#VALUE!</v>
      </c>
      <c r="AL104" s="88"/>
      <c r="AM104" s="91" t="s">
        <v>41</v>
      </c>
      <c r="AN104" s="105" t="e">
        <v>#VALUE!</v>
      </c>
      <c r="AS104" s="7"/>
      <c r="AT104" s="53"/>
      <c r="AW104" s="16"/>
      <c r="BD104" s="16"/>
    </row>
    <row r="105" spans="1:56">
      <c r="A105" s="77">
        <v>103</v>
      </c>
      <c r="B105" s="78">
        <v>401805912</v>
      </c>
      <c r="C105" s="79" t="s">
        <v>211</v>
      </c>
      <c r="D105" s="80">
        <v>18.75</v>
      </c>
      <c r="E105" s="81" t="s">
        <v>190</v>
      </c>
      <c r="F105" s="82" t="s">
        <v>49</v>
      </c>
      <c r="G105" s="82"/>
      <c r="H105" s="83" t="s">
        <v>67</v>
      </c>
      <c r="I105" s="82"/>
      <c r="J105" s="82" t="s">
        <v>50</v>
      </c>
      <c r="K105" s="82">
        <v>24</v>
      </c>
      <c r="L105" s="82">
        <v>1</v>
      </c>
      <c r="M105" s="82">
        <v>8</v>
      </c>
      <c r="N105" s="82" t="s">
        <v>53</v>
      </c>
      <c r="O105" s="82" t="s">
        <v>54</v>
      </c>
      <c r="P105" s="82"/>
      <c r="Q105" s="84"/>
      <c r="R105" s="85">
        <v>0</v>
      </c>
      <c r="S105" s="85">
        <v>1</v>
      </c>
      <c r="T105" s="85">
        <v>1</v>
      </c>
      <c r="U105" s="82">
        <v>100</v>
      </c>
      <c r="V105" s="86" t="s">
        <v>40</v>
      </c>
      <c r="W105" s="82" t="s">
        <v>212</v>
      </c>
      <c r="X105" s="82"/>
      <c r="Y105" s="82">
        <v>0</v>
      </c>
      <c r="Z105" s="82" t="s">
        <v>55</v>
      </c>
      <c r="AA105" s="82">
        <v>100</v>
      </c>
      <c r="AB105" s="82">
        <v>0</v>
      </c>
      <c r="AC105" s="82"/>
      <c r="AD105" s="80" t="s">
        <v>56</v>
      </c>
      <c r="AE105" s="87"/>
      <c r="AF105" s="88">
        <v>0.9</v>
      </c>
      <c r="AG105" s="89">
        <v>1</v>
      </c>
      <c r="AH105" s="90">
        <v>0</v>
      </c>
      <c r="AI105" s="80">
        <v>18.75</v>
      </c>
      <c r="AJ105" s="89"/>
      <c r="AK105" s="88">
        <v>6.5875000000000004</v>
      </c>
      <c r="AL105" s="88"/>
      <c r="AM105" s="91" t="s">
        <v>41</v>
      </c>
      <c r="AN105" s="105">
        <v>-6.5875000000000004</v>
      </c>
      <c r="AS105" s="7"/>
      <c r="AT105" s="53"/>
      <c r="AW105" s="16"/>
      <c r="BD105" s="16"/>
    </row>
    <row r="106" spans="1:56">
      <c r="A106" s="77">
        <v>104</v>
      </c>
      <c r="B106" s="78">
        <v>401806731</v>
      </c>
      <c r="C106" s="79" t="s">
        <v>213</v>
      </c>
      <c r="D106" s="80">
        <v>11.75</v>
      </c>
      <c r="E106" s="81" t="s">
        <v>190</v>
      </c>
      <c r="F106" s="82"/>
      <c r="G106" s="82">
        <v>100</v>
      </c>
      <c r="H106" s="83" t="s">
        <v>40</v>
      </c>
      <c r="I106" s="82" t="s">
        <v>68</v>
      </c>
      <c r="J106" s="82" t="s">
        <v>69</v>
      </c>
      <c r="K106" s="82">
        <v>24</v>
      </c>
      <c r="L106" s="82">
        <v>1</v>
      </c>
      <c r="M106" s="82">
        <v>8</v>
      </c>
      <c r="N106" s="82" t="s">
        <v>53</v>
      </c>
      <c r="O106" s="82" t="s">
        <v>54</v>
      </c>
      <c r="P106" s="82"/>
      <c r="Q106" s="84"/>
      <c r="R106" s="85">
        <v>0</v>
      </c>
      <c r="S106" s="85">
        <v>0</v>
      </c>
      <c r="T106" s="85">
        <v>1</v>
      </c>
      <c r="U106" s="82">
        <v>100</v>
      </c>
      <c r="V106" s="86" t="e">
        <v>#N/A</v>
      </c>
      <c r="W106" s="82" t="e">
        <v>#N/A</v>
      </c>
      <c r="X106" s="82">
        <v>95</v>
      </c>
      <c r="Y106" s="82">
        <v>0</v>
      </c>
      <c r="Z106" s="82" t="s">
        <v>55</v>
      </c>
      <c r="AA106" s="82">
        <v>100</v>
      </c>
      <c r="AB106" s="82">
        <v>0</v>
      </c>
      <c r="AC106" s="82">
        <v>100</v>
      </c>
      <c r="AD106" s="80" t="s">
        <v>56</v>
      </c>
      <c r="AE106" s="87"/>
      <c r="AF106" s="88">
        <v>1</v>
      </c>
      <c r="AG106" s="89">
        <v>1</v>
      </c>
      <c r="AH106" s="90">
        <v>0</v>
      </c>
      <c r="AI106" s="80">
        <v>11.75</v>
      </c>
      <c r="AJ106" s="89"/>
      <c r="AK106" s="88">
        <v>4.9375</v>
      </c>
      <c r="AL106" s="88"/>
      <c r="AM106" s="91" t="s">
        <v>41</v>
      </c>
      <c r="AN106" s="105">
        <v>-4.9375</v>
      </c>
      <c r="AS106" s="7"/>
      <c r="AT106" s="53"/>
      <c r="AW106" s="16"/>
      <c r="BD106" s="16"/>
    </row>
    <row r="107" spans="1:56">
      <c r="A107" s="77">
        <v>105</v>
      </c>
      <c r="B107" s="78">
        <v>401811390</v>
      </c>
      <c r="C107" s="79" t="s">
        <v>214</v>
      </c>
      <c r="D107" s="80" t="s">
        <v>41</v>
      </c>
      <c r="E107" s="81" t="s">
        <v>190</v>
      </c>
      <c r="F107" s="82"/>
      <c r="G107" s="82"/>
      <c r="H107" s="83" t="s">
        <v>40</v>
      </c>
      <c r="I107" s="82"/>
      <c r="J107" s="82" t="s">
        <v>41</v>
      </c>
      <c r="K107" s="82"/>
      <c r="L107" s="82"/>
      <c r="M107" s="82"/>
      <c r="N107" s="82" t="s">
        <v>41</v>
      </c>
      <c r="O107" s="82"/>
      <c r="P107" s="82"/>
      <c r="Q107" s="84"/>
      <c r="R107" s="85">
        <v>0</v>
      </c>
      <c r="S107" s="85">
        <v>0</v>
      </c>
      <c r="T107" s="85">
        <v>0</v>
      </c>
      <c r="U107" s="82" t="e">
        <v>#N/A</v>
      </c>
      <c r="V107" s="86" t="e">
        <v>#N/A</v>
      </c>
      <c r="W107" s="82" t="e">
        <v>#N/A</v>
      </c>
      <c r="X107" s="82" t="e">
        <v>#N/A</v>
      </c>
      <c r="Y107" s="82">
        <v>0</v>
      </c>
      <c r="Z107" s="82">
        <v>0</v>
      </c>
      <c r="AA107" s="82">
        <v>0</v>
      </c>
      <c r="AB107" s="82">
        <v>0</v>
      </c>
      <c r="AC107" s="82"/>
      <c r="AD107" s="80"/>
      <c r="AE107" s="87"/>
      <c r="AF107" s="88"/>
      <c r="AG107" s="89" t="s">
        <v>41</v>
      </c>
      <c r="AH107" s="90">
        <v>0</v>
      </c>
      <c r="AI107" s="80" t="s">
        <v>41</v>
      </c>
      <c r="AJ107" s="89"/>
      <c r="AK107" s="88" t="e">
        <v>#VALUE!</v>
      </c>
      <c r="AL107" s="88"/>
      <c r="AM107" s="91" t="s">
        <v>41</v>
      </c>
      <c r="AN107" s="105" t="e">
        <v>#VALUE!</v>
      </c>
      <c r="AS107" s="7"/>
      <c r="AT107" s="53"/>
      <c r="AW107" s="16"/>
      <c r="BD107" s="16"/>
    </row>
    <row r="108" spans="1:56">
      <c r="A108" s="77">
        <v>106</v>
      </c>
      <c r="B108" s="78">
        <v>401809316</v>
      </c>
      <c r="C108" s="79" t="s">
        <v>215</v>
      </c>
      <c r="D108" s="80" t="s">
        <v>41</v>
      </c>
      <c r="E108" s="81" t="s">
        <v>190</v>
      </c>
      <c r="F108" s="82"/>
      <c r="G108" s="82"/>
      <c r="H108" s="83" t="s">
        <v>40</v>
      </c>
      <c r="I108" s="82"/>
      <c r="J108" s="82" t="s">
        <v>41</v>
      </c>
      <c r="K108" s="82"/>
      <c r="L108" s="82"/>
      <c r="M108" s="82"/>
      <c r="N108" s="82" t="s">
        <v>41</v>
      </c>
      <c r="O108" s="82"/>
      <c r="P108" s="82"/>
      <c r="Q108" s="84"/>
      <c r="R108" s="85">
        <v>0</v>
      </c>
      <c r="S108" s="85">
        <v>0</v>
      </c>
      <c r="T108" s="85">
        <v>0</v>
      </c>
      <c r="U108" s="82" t="e">
        <v>#N/A</v>
      </c>
      <c r="V108" s="86" t="e">
        <v>#N/A</v>
      </c>
      <c r="W108" s="82" t="e">
        <v>#N/A</v>
      </c>
      <c r="X108" s="82" t="e">
        <v>#N/A</v>
      </c>
      <c r="Y108" s="82">
        <v>0</v>
      </c>
      <c r="Z108" s="82">
        <v>0</v>
      </c>
      <c r="AA108" s="82">
        <v>0</v>
      </c>
      <c r="AB108" s="82">
        <v>0</v>
      </c>
      <c r="AC108" s="82"/>
      <c r="AD108" s="80"/>
      <c r="AE108" s="87"/>
      <c r="AF108" s="88"/>
      <c r="AG108" s="89" t="s">
        <v>41</v>
      </c>
      <c r="AH108" s="90">
        <v>0</v>
      </c>
      <c r="AI108" s="80" t="s">
        <v>41</v>
      </c>
      <c r="AJ108" s="89"/>
      <c r="AK108" s="88" t="e">
        <v>#VALUE!</v>
      </c>
      <c r="AL108" s="88"/>
      <c r="AM108" s="91" t="s">
        <v>41</v>
      </c>
      <c r="AN108" s="105" t="e">
        <v>#VALUE!</v>
      </c>
      <c r="AS108" s="7"/>
      <c r="AT108" s="53"/>
      <c r="AW108" s="16"/>
      <c r="BD108" s="16"/>
    </row>
    <row r="109" spans="1:56">
      <c r="A109" s="77">
        <v>107</v>
      </c>
      <c r="B109" s="78">
        <v>401805414</v>
      </c>
      <c r="C109" s="79" t="s">
        <v>216</v>
      </c>
      <c r="D109" s="80">
        <v>15.25</v>
      </c>
      <c r="E109" s="81" t="s">
        <v>190</v>
      </c>
      <c r="F109" s="82" t="s">
        <v>49</v>
      </c>
      <c r="G109" s="82"/>
      <c r="H109" s="83" t="s">
        <v>40</v>
      </c>
      <c r="I109" s="82" t="s">
        <v>68</v>
      </c>
      <c r="J109" s="82" t="s">
        <v>145</v>
      </c>
      <c r="K109" s="82">
        <v>24</v>
      </c>
      <c r="L109" s="82">
        <v>1</v>
      </c>
      <c r="M109" s="82">
        <v>8</v>
      </c>
      <c r="N109" s="82" t="s">
        <v>53</v>
      </c>
      <c r="O109" s="82"/>
      <c r="P109" s="82">
        <v>29</v>
      </c>
      <c r="Q109" s="84"/>
      <c r="R109" s="85">
        <v>0</v>
      </c>
      <c r="S109" s="85">
        <v>1</v>
      </c>
      <c r="T109" s="85">
        <v>0.7</v>
      </c>
      <c r="U109" s="82" t="s">
        <v>40</v>
      </c>
      <c r="V109" s="86">
        <v>100</v>
      </c>
      <c r="W109" s="82">
        <v>80</v>
      </c>
      <c r="X109" s="82" t="s">
        <v>40</v>
      </c>
      <c r="Y109" s="82">
        <v>0</v>
      </c>
      <c r="Z109" s="82" t="s">
        <v>148</v>
      </c>
      <c r="AA109" s="82">
        <v>100</v>
      </c>
      <c r="AB109" s="82">
        <v>100</v>
      </c>
      <c r="AC109" s="82"/>
      <c r="AD109" s="80" t="s">
        <v>63</v>
      </c>
      <c r="AE109" s="87"/>
      <c r="AF109" s="88">
        <v>1</v>
      </c>
      <c r="AG109" s="89">
        <v>1</v>
      </c>
      <c r="AH109" s="90">
        <v>0</v>
      </c>
      <c r="AI109" s="80">
        <v>15.25</v>
      </c>
      <c r="AJ109" s="89"/>
      <c r="AK109" s="88">
        <v>5.8125</v>
      </c>
      <c r="AL109" s="88"/>
      <c r="AM109" s="91" t="s">
        <v>41</v>
      </c>
      <c r="AN109" s="105">
        <v>-5.8125</v>
      </c>
      <c r="AS109" s="7"/>
      <c r="AT109" s="53"/>
      <c r="AW109" s="16"/>
      <c r="BD109" s="16"/>
    </row>
    <row r="110" spans="1:56">
      <c r="A110" s="77">
        <v>60</v>
      </c>
      <c r="B110" s="78">
        <v>401808490</v>
      </c>
      <c r="C110" s="79" t="s">
        <v>217</v>
      </c>
      <c r="D110" s="80">
        <v>17.25</v>
      </c>
      <c r="E110" s="81" t="s">
        <v>141</v>
      </c>
      <c r="F110" s="82"/>
      <c r="G110" s="82">
        <v>100</v>
      </c>
      <c r="H110" s="83" t="s">
        <v>40</v>
      </c>
      <c r="I110" s="82"/>
      <c r="J110" s="82" t="s">
        <v>69</v>
      </c>
      <c r="K110" s="82">
        <v>24</v>
      </c>
      <c r="L110" s="82">
        <v>1</v>
      </c>
      <c r="M110" s="82">
        <v>8</v>
      </c>
      <c r="N110" s="82" t="s">
        <v>53</v>
      </c>
      <c r="O110" s="82" t="s">
        <v>54</v>
      </c>
      <c r="P110" s="82"/>
      <c r="Q110" s="84"/>
      <c r="R110" s="85">
        <v>0</v>
      </c>
      <c r="S110" s="85">
        <v>0</v>
      </c>
      <c r="T110" s="85">
        <v>0</v>
      </c>
      <c r="U110" s="82">
        <v>100</v>
      </c>
      <c r="V110" s="86" t="e">
        <v>#N/A</v>
      </c>
      <c r="W110" s="82" t="e">
        <v>#N/A</v>
      </c>
      <c r="X110" s="82">
        <v>95</v>
      </c>
      <c r="Y110" s="82">
        <v>0</v>
      </c>
      <c r="Z110" s="82" t="s">
        <v>55</v>
      </c>
      <c r="AA110" s="82">
        <v>100</v>
      </c>
      <c r="AB110" s="82">
        <v>0</v>
      </c>
      <c r="AC110" s="82">
        <v>100</v>
      </c>
      <c r="AD110" s="80" t="s">
        <v>41</v>
      </c>
      <c r="AE110" s="87"/>
      <c r="AF110" s="88">
        <v>0.9</v>
      </c>
      <c r="AG110" s="89">
        <v>0.9</v>
      </c>
      <c r="AH110" s="90">
        <v>0</v>
      </c>
      <c r="AI110" s="80">
        <v>17.25</v>
      </c>
      <c r="AJ110" s="89"/>
      <c r="AK110" s="88">
        <v>6.1125000000000007</v>
      </c>
      <c r="AL110" s="88"/>
      <c r="AM110" s="91" t="s">
        <v>41</v>
      </c>
      <c r="AN110" s="105">
        <v>-6.1125000000000007</v>
      </c>
      <c r="AS110" s="7"/>
      <c r="AT110" s="53"/>
      <c r="AW110" s="16"/>
      <c r="BD110" s="16"/>
    </row>
    <row r="111" spans="1:56">
      <c r="A111" s="77">
        <v>109</v>
      </c>
      <c r="B111" s="78">
        <v>401810530</v>
      </c>
      <c r="C111" s="79" t="s">
        <v>218</v>
      </c>
      <c r="D111" s="80" t="s">
        <v>41</v>
      </c>
      <c r="E111" s="81" t="s">
        <v>190</v>
      </c>
      <c r="F111" s="82" t="s">
        <v>49</v>
      </c>
      <c r="G111" s="82">
        <v>0</v>
      </c>
      <c r="H111" s="83" t="s">
        <v>40</v>
      </c>
      <c r="I111" s="82"/>
      <c r="J111" s="82" t="s">
        <v>50</v>
      </c>
      <c r="K111" s="82"/>
      <c r="L111" s="82"/>
      <c r="M111" s="82"/>
      <c r="N111" s="82" t="s">
        <v>41</v>
      </c>
      <c r="O111" s="82"/>
      <c r="P111" s="82"/>
      <c r="Q111" s="84"/>
      <c r="R111" s="85">
        <v>0</v>
      </c>
      <c r="S111" s="85">
        <v>1</v>
      </c>
      <c r="T111" s="85">
        <v>0.8</v>
      </c>
      <c r="U111" s="82" t="e">
        <v>#N/A</v>
      </c>
      <c r="V111" s="86" t="s">
        <v>40</v>
      </c>
      <c r="W111" s="82">
        <v>10</v>
      </c>
      <c r="X111" s="82" t="e">
        <v>#N/A</v>
      </c>
      <c r="Y111" s="82">
        <v>0</v>
      </c>
      <c r="Z111" s="82">
        <v>0</v>
      </c>
      <c r="AA111" s="82">
        <v>100</v>
      </c>
      <c r="AB111" s="82">
        <v>100</v>
      </c>
      <c r="AC111" s="82">
        <v>0</v>
      </c>
      <c r="AD111" s="80"/>
      <c r="AE111" s="87"/>
      <c r="AF111" s="88">
        <v>0.2</v>
      </c>
      <c r="AG111" s="89">
        <v>0.7</v>
      </c>
      <c r="AH111" s="90">
        <v>0</v>
      </c>
      <c r="AI111" s="80" t="s">
        <v>41</v>
      </c>
      <c r="AJ111" s="89"/>
      <c r="AK111" s="88" t="e">
        <v>#VALUE!</v>
      </c>
      <c r="AL111" s="88"/>
      <c r="AM111" s="91" t="s">
        <v>41</v>
      </c>
      <c r="AN111" s="105" t="e">
        <v>#VALUE!</v>
      </c>
      <c r="AS111" s="7"/>
      <c r="AT111" s="53"/>
      <c r="AW111" s="16"/>
      <c r="BD111" s="16"/>
    </row>
    <row r="112" spans="1:56">
      <c r="A112" s="77">
        <v>110</v>
      </c>
      <c r="B112" s="78">
        <v>401809373</v>
      </c>
      <c r="C112" s="79" t="s">
        <v>219</v>
      </c>
      <c r="D112" s="80">
        <v>11</v>
      </c>
      <c r="E112" s="81" t="s">
        <v>190</v>
      </c>
      <c r="F112" s="82" t="s">
        <v>49</v>
      </c>
      <c r="G112" s="82"/>
      <c r="H112" s="83" t="s">
        <v>40</v>
      </c>
      <c r="I112" s="82"/>
      <c r="J112" s="82" t="s">
        <v>50</v>
      </c>
      <c r="K112" s="82">
        <v>24</v>
      </c>
      <c r="L112" s="82">
        <v>1</v>
      </c>
      <c r="M112" s="82">
        <v>8</v>
      </c>
      <c r="N112" s="82" t="s">
        <v>53</v>
      </c>
      <c r="O112" s="82" t="s">
        <v>54</v>
      </c>
      <c r="P112" s="82">
        <v>29</v>
      </c>
      <c r="Q112" s="84"/>
      <c r="R112" s="85">
        <v>0</v>
      </c>
      <c r="S112" s="85">
        <v>0</v>
      </c>
      <c r="T112" s="85">
        <v>0</v>
      </c>
      <c r="U112" s="82" t="s">
        <v>40</v>
      </c>
      <c r="V112" s="86" t="e">
        <v>#N/A</v>
      </c>
      <c r="W112" s="82" t="e">
        <v>#N/A</v>
      </c>
      <c r="X112" s="82">
        <v>80</v>
      </c>
      <c r="Y112" s="82">
        <v>0</v>
      </c>
      <c r="Z112" s="82" t="s">
        <v>55</v>
      </c>
      <c r="AA112" s="82">
        <v>0</v>
      </c>
      <c r="AB112" s="82">
        <v>0</v>
      </c>
      <c r="AC112" s="82"/>
      <c r="AD112" s="80" t="s">
        <v>63</v>
      </c>
      <c r="AE112" s="87"/>
      <c r="AF112" s="88">
        <v>0.9</v>
      </c>
      <c r="AG112" s="89">
        <v>0.6</v>
      </c>
      <c r="AH112" s="90">
        <v>0</v>
      </c>
      <c r="AI112" s="80">
        <v>11</v>
      </c>
      <c r="AJ112" s="89"/>
      <c r="AK112" s="88">
        <v>4.25</v>
      </c>
      <c r="AL112" s="88"/>
      <c r="AM112" s="91" t="s">
        <v>41</v>
      </c>
      <c r="AN112" s="105">
        <v>-4.25</v>
      </c>
      <c r="AS112" s="7"/>
      <c r="AT112" s="53"/>
      <c r="AW112" s="16"/>
      <c r="BD112" s="16"/>
    </row>
    <row r="113" spans="1:56">
      <c r="A113" s="77">
        <v>111</v>
      </c>
      <c r="B113" s="78">
        <v>401809051</v>
      </c>
      <c r="C113" s="79" t="s">
        <v>220</v>
      </c>
      <c r="D113" s="80">
        <v>18.25</v>
      </c>
      <c r="E113" s="81" t="s">
        <v>190</v>
      </c>
      <c r="F113" s="82"/>
      <c r="G113" s="82">
        <v>100</v>
      </c>
      <c r="H113" s="83" t="s">
        <v>67</v>
      </c>
      <c r="I113" s="82" t="s">
        <v>68</v>
      </c>
      <c r="J113" s="82" t="s">
        <v>69</v>
      </c>
      <c r="K113" s="82">
        <v>24</v>
      </c>
      <c r="L113" s="82">
        <v>1</v>
      </c>
      <c r="M113" s="82">
        <v>8</v>
      </c>
      <c r="N113" s="82" t="s">
        <v>53</v>
      </c>
      <c r="O113" s="82" t="s">
        <v>54</v>
      </c>
      <c r="P113" s="82">
        <v>29</v>
      </c>
      <c r="Q113" s="84"/>
      <c r="R113" s="85">
        <v>0</v>
      </c>
      <c r="S113" s="85">
        <v>1</v>
      </c>
      <c r="T113" s="85">
        <v>0.9</v>
      </c>
      <c r="U113" s="82" t="s">
        <v>40</v>
      </c>
      <c r="V113" s="86">
        <v>100</v>
      </c>
      <c r="W113" s="82">
        <v>90</v>
      </c>
      <c r="X113" s="82" t="s">
        <v>40</v>
      </c>
      <c r="Y113" s="82">
        <v>0</v>
      </c>
      <c r="Z113" s="82" t="s">
        <v>55</v>
      </c>
      <c r="AA113" s="82">
        <v>100</v>
      </c>
      <c r="AB113" s="82">
        <v>100</v>
      </c>
      <c r="AC113" s="82">
        <v>100</v>
      </c>
      <c r="AD113" s="80" t="s">
        <v>63</v>
      </c>
      <c r="AE113" s="87"/>
      <c r="AF113" s="88">
        <v>1</v>
      </c>
      <c r="AG113" s="89">
        <v>1</v>
      </c>
      <c r="AH113" s="90">
        <v>0</v>
      </c>
      <c r="AI113" s="80">
        <v>18.25</v>
      </c>
      <c r="AJ113" s="89"/>
      <c r="AK113" s="88">
        <v>6.5625</v>
      </c>
      <c r="AL113" s="88"/>
      <c r="AM113" s="91" t="s">
        <v>41</v>
      </c>
      <c r="AN113" s="105">
        <v>-6.5625</v>
      </c>
      <c r="AS113" s="7"/>
      <c r="AT113" s="53"/>
      <c r="AW113" s="16"/>
      <c r="BD113" s="16"/>
    </row>
    <row r="114" spans="1:56">
      <c r="A114" s="77">
        <v>112</v>
      </c>
      <c r="B114" s="78">
        <v>401806475</v>
      </c>
      <c r="C114" s="79" t="s">
        <v>221</v>
      </c>
      <c r="D114" s="80" t="s">
        <v>41</v>
      </c>
      <c r="E114" s="81" t="s">
        <v>190</v>
      </c>
      <c r="F114" s="82"/>
      <c r="G114" s="82"/>
      <c r="H114" s="83" t="s">
        <v>40</v>
      </c>
      <c r="I114" s="82"/>
      <c r="J114" s="82" t="s">
        <v>41</v>
      </c>
      <c r="K114" s="82"/>
      <c r="L114" s="82"/>
      <c r="M114" s="82"/>
      <c r="N114" s="82" t="s">
        <v>41</v>
      </c>
      <c r="O114" s="82"/>
      <c r="P114" s="82"/>
      <c r="Q114" s="84"/>
      <c r="R114" s="85">
        <v>0</v>
      </c>
      <c r="S114" s="85">
        <v>0</v>
      </c>
      <c r="T114" s="85">
        <v>0</v>
      </c>
      <c r="U114" s="82" t="e">
        <v>#N/A</v>
      </c>
      <c r="V114" s="86" t="e">
        <v>#N/A</v>
      </c>
      <c r="W114" s="82" t="e">
        <v>#N/A</v>
      </c>
      <c r="X114" s="82" t="e">
        <v>#N/A</v>
      </c>
      <c r="Y114" s="82">
        <v>0</v>
      </c>
      <c r="Z114" s="82">
        <v>0</v>
      </c>
      <c r="AA114" s="82">
        <v>0</v>
      </c>
      <c r="AB114" s="82">
        <v>0</v>
      </c>
      <c r="AC114" s="82"/>
      <c r="AD114" s="80"/>
      <c r="AE114" s="87"/>
      <c r="AF114" s="88"/>
      <c r="AG114" s="89" t="s">
        <v>41</v>
      </c>
      <c r="AH114" s="90">
        <v>0</v>
      </c>
      <c r="AI114" s="80" t="s">
        <v>41</v>
      </c>
      <c r="AJ114" s="89"/>
      <c r="AK114" s="88" t="e">
        <v>#VALUE!</v>
      </c>
      <c r="AL114" s="88"/>
      <c r="AM114" s="91" t="s">
        <v>41</v>
      </c>
      <c r="AN114" s="105" t="e">
        <v>#VALUE!</v>
      </c>
      <c r="AS114" s="7"/>
      <c r="AT114" s="53"/>
      <c r="AW114" s="16"/>
      <c r="BD114" s="16"/>
    </row>
    <row r="115" spans="1:56">
      <c r="A115" s="77">
        <v>113</v>
      </c>
      <c r="B115" s="78">
        <v>401806828</v>
      </c>
      <c r="C115" s="79" t="s">
        <v>222</v>
      </c>
      <c r="D115" s="80">
        <v>19.75</v>
      </c>
      <c r="E115" s="81" t="s">
        <v>190</v>
      </c>
      <c r="F115" s="82"/>
      <c r="G115" s="82">
        <v>100</v>
      </c>
      <c r="H115" s="83" t="s">
        <v>67</v>
      </c>
      <c r="I115" s="82" t="s">
        <v>68</v>
      </c>
      <c r="J115" s="82" t="s">
        <v>69</v>
      </c>
      <c r="K115" s="82">
        <v>24</v>
      </c>
      <c r="L115" s="82">
        <v>1</v>
      </c>
      <c r="M115" s="82">
        <v>8</v>
      </c>
      <c r="N115" s="82" t="s">
        <v>53</v>
      </c>
      <c r="O115" s="82" t="s">
        <v>70</v>
      </c>
      <c r="P115" s="82"/>
      <c r="Q115" s="84"/>
      <c r="R115" s="85">
        <v>0</v>
      </c>
      <c r="S115" s="85">
        <v>1</v>
      </c>
      <c r="T115" s="85">
        <v>0.9</v>
      </c>
      <c r="U115" s="82">
        <v>100</v>
      </c>
      <c r="V115" s="86">
        <v>100</v>
      </c>
      <c r="W115" s="82">
        <v>95</v>
      </c>
      <c r="X115" s="82">
        <v>95</v>
      </c>
      <c r="Y115" s="82">
        <v>0</v>
      </c>
      <c r="Z115" s="82" t="s">
        <v>55</v>
      </c>
      <c r="AA115" s="82">
        <v>100</v>
      </c>
      <c r="AB115" s="82">
        <v>100</v>
      </c>
      <c r="AC115" s="82">
        <v>100</v>
      </c>
      <c r="AD115" s="80" t="s">
        <v>63</v>
      </c>
      <c r="AE115" s="87"/>
      <c r="AF115" s="88">
        <v>1</v>
      </c>
      <c r="AG115" s="89">
        <v>1</v>
      </c>
      <c r="AH115" s="90">
        <v>0</v>
      </c>
      <c r="AI115" s="80">
        <v>19.75</v>
      </c>
      <c r="AJ115" s="89"/>
      <c r="AK115" s="88">
        <v>6.9375</v>
      </c>
      <c r="AL115" s="88"/>
      <c r="AM115" s="91" t="s">
        <v>41</v>
      </c>
      <c r="AN115" s="105">
        <v>-6.9375</v>
      </c>
      <c r="AS115" s="7"/>
      <c r="AT115" s="53"/>
      <c r="AW115" s="16"/>
      <c r="BD115" s="16"/>
    </row>
    <row r="116" spans="1:56">
      <c r="A116" s="77">
        <v>114</v>
      </c>
      <c r="B116" s="78">
        <v>401808185</v>
      </c>
      <c r="C116" s="79" t="s">
        <v>223</v>
      </c>
      <c r="D116" s="80" t="s">
        <v>41</v>
      </c>
      <c r="E116" s="81" t="s">
        <v>190</v>
      </c>
      <c r="F116" s="82"/>
      <c r="G116" s="82">
        <v>95</v>
      </c>
      <c r="H116" s="83" t="s">
        <v>40</v>
      </c>
      <c r="I116" s="82"/>
      <c r="J116" s="82" t="s">
        <v>41</v>
      </c>
      <c r="K116" s="82"/>
      <c r="L116" s="82"/>
      <c r="M116" s="82"/>
      <c r="N116" s="82" t="s">
        <v>41</v>
      </c>
      <c r="O116" s="82"/>
      <c r="P116" s="82"/>
      <c r="Q116" s="84"/>
      <c r="R116" s="85">
        <v>0</v>
      </c>
      <c r="S116" s="85">
        <v>0</v>
      </c>
      <c r="T116" s="85">
        <v>0</v>
      </c>
      <c r="U116" s="82">
        <v>100</v>
      </c>
      <c r="V116" s="86" t="s">
        <v>40</v>
      </c>
      <c r="W116" s="82" t="s">
        <v>40</v>
      </c>
      <c r="X116" s="82" t="s">
        <v>40</v>
      </c>
      <c r="Y116" s="82">
        <v>0</v>
      </c>
      <c r="Z116" s="82" t="s">
        <v>55</v>
      </c>
      <c r="AA116" s="82">
        <v>0</v>
      </c>
      <c r="AB116" s="82">
        <v>0</v>
      </c>
      <c r="AC116" s="82">
        <v>95</v>
      </c>
      <c r="AD116" s="80"/>
      <c r="AE116" s="87"/>
      <c r="AF116" s="88">
        <v>0.2</v>
      </c>
      <c r="AG116" s="89" t="s">
        <v>41</v>
      </c>
      <c r="AH116" s="90">
        <v>0</v>
      </c>
      <c r="AI116" s="80" t="s">
        <v>41</v>
      </c>
      <c r="AJ116" s="89"/>
      <c r="AK116" s="88" t="e">
        <v>#VALUE!</v>
      </c>
      <c r="AL116" s="88"/>
      <c r="AM116" s="91" t="s">
        <v>41</v>
      </c>
      <c r="AN116" s="105" t="e">
        <v>#VALUE!</v>
      </c>
      <c r="AS116" s="7"/>
      <c r="AT116" s="53"/>
      <c r="AW116" s="16"/>
      <c r="BD116" s="16"/>
    </row>
    <row r="117" spans="1:56">
      <c r="A117" s="77">
        <v>115</v>
      </c>
      <c r="B117" s="78">
        <v>401811294</v>
      </c>
      <c r="C117" s="79" t="s">
        <v>224</v>
      </c>
      <c r="D117" s="80" t="s">
        <v>41</v>
      </c>
      <c r="E117" s="81" t="s">
        <v>190</v>
      </c>
      <c r="F117" s="82"/>
      <c r="G117" s="82"/>
      <c r="H117" s="83" t="s">
        <v>40</v>
      </c>
      <c r="I117" s="82"/>
      <c r="J117" s="82" t="s">
        <v>41</v>
      </c>
      <c r="K117" s="82"/>
      <c r="L117" s="82"/>
      <c r="M117" s="82"/>
      <c r="N117" s="82" t="s">
        <v>41</v>
      </c>
      <c r="O117" s="82"/>
      <c r="P117" s="82"/>
      <c r="Q117" s="84"/>
      <c r="R117" s="85">
        <v>0</v>
      </c>
      <c r="S117" s="85">
        <v>0</v>
      </c>
      <c r="T117" s="85">
        <v>0</v>
      </c>
      <c r="U117" s="82" t="e">
        <v>#N/A</v>
      </c>
      <c r="V117" s="86" t="e">
        <v>#N/A</v>
      </c>
      <c r="W117" s="82" t="e">
        <v>#N/A</v>
      </c>
      <c r="X117" s="82" t="e">
        <v>#N/A</v>
      </c>
      <c r="Y117" s="82">
        <v>0</v>
      </c>
      <c r="Z117" s="82">
        <v>0</v>
      </c>
      <c r="AA117" s="82">
        <v>0</v>
      </c>
      <c r="AB117" s="82">
        <v>0</v>
      </c>
      <c r="AC117" s="82"/>
      <c r="AD117" s="80"/>
      <c r="AE117" s="87"/>
      <c r="AF117" s="88"/>
      <c r="AG117" s="89" t="s">
        <v>41</v>
      </c>
      <c r="AH117" s="90">
        <v>0</v>
      </c>
      <c r="AI117" s="80" t="s">
        <v>41</v>
      </c>
      <c r="AJ117" s="89"/>
      <c r="AK117" s="88" t="e">
        <v>#VALUE!</v>
      </c>
      <c r="AL117" s="88"/>
      <c r="AM117" s="91" t="s">
        <v>41</v>
      </c>
      <c r="AN117" s="105" t="e">
        <v>#VALUE!</v>
      </c>
      <c r="AS117" s="7"/>
      <c r="AT117" s="53"/>
      <c r="AW117" s="16"/>
      <c r="BD117" s="16"/>
    </row>
    <row r="118" spans="1:56">
      <c r="A118" s="77">
        <v>116</v>
      </c>
      <c r="B118" s="78">
        <v>401810893</v>
      </c>
      <c r="C118" s="79" t="s">
        <v>225</v>
      </c>
      <c r="D118" s="80">
        <v>9.5</v>
      </c>
      <c r="E118" s="81" t="s">
        <v>190</v>
      </c>
      <c r="F118" s="82"/>
      <c r="G118" s="82">
        <v>95</v>
      </c>
      <c r="H118" s="83" t="s">
        <v>40</v>
      </c>
      <c r="I118" s="82" t="s">
        <v>68</v>
      </c>
      <c r="J118" s="82" t="s">
        <v>83</v>
      </c>
      <c r="K118" s="82">
        <v>24</v>
      </c>
      <c r="L118" s="82"/>
      <c r="M118" s="82"/>
      <c r="N118" s="82" t="s">
        <v>192</v>
      </c>
      <c r="O118" s="82"/>
      <c r="P118" s="82">
        <v>29</v>
      </c>
      <c r="Q118" s="84"/>
      <c r="R118" s="85">
        <v>0</v>
      </c>
      <c r="S118" s="85">
        <v>0</v>
      </c>
      <c r="T118" s="85">
        <v>0</v>
      </c>
      <c r="U118" s="82" t="s">
        <v>40</v>
      </c>
      <c r="V118" s="86" t="e">
        <v>#N/A</v>
      </c>
      <c r="W118" s="82" t="e">
        <v>#N/A</v>
      </c>
      <c r="X118" s="82" t="s">
        <v>40</v>
      </c>
      <c r="Y118" s="82">
        <v>0</v>
      </c>
      <c r="Z118" s="82">
        <v>0</v>
      </c>
      <c r="AA118" s="82">
        <v>100</v>
      </c>
      <c r="AB118" s="82">
        <v>0</v>
      </c>
      <c r="AC118" s="82">
        <v>95</v>
      </c>
      <c r="AD118" s="80" t="s">
        <v>44</v>
      </c>
      <c r="AE118" s="87"/>
      <c r="AF118" s="88">
        <v>0.7</v>
      </c>
      <c r="AG118" s="89">
        <v>0.6</v>
      </c>
      <c r="AH118" s="90">
        <v>0</v>
      </c>
      <c r="AI118" s="80">
        <v>9.5</v>
      </c>
      <c r="AJ118" s="89"/>
      <c r="AK118" s="88">
        <v>3.6749999999999998</v>
      </c>
      <c r="AL118" s="88"/>
      <c r="AM118" s="91" t="s">
        <v>41</v>
      </c>
      <c r="AN118" s="105">
        <v>-3.6749999999999998</v>
      </c>
      <c r="AS118" s="7"/>
      <c r="AT118" s="53"/>
      <c r="AW118" s="16"/>
      <c r="BD118" s="16"/>
    </row>
    <row r="119" spans="1:56">
      <c r="A119" s="77">
        <v>117</v>
      </c>
      <c r="B119" s="78">
        <v>401821371</v>
      </c>
      <c r="C119" s="79" t="s">
        <v>226</v>
      </c>
      <c r="D119" s="80">
        <v>19.5</v>
      </c>
      <c r="E119" s="81" t="s">
        <v>190</v>
      </c>
      <c r="F119" s="82"/>
      <c r="G119" s="82">
        <v>100</v>
      </c>
      <c r="H119" s="83" t="s">
        <v>67</v>
      </c>
      <c r="I119" s="82" t="s">
        <v>68</v>
      </c>
      <c r="J119" s="82" t="s">
        <v>69</v>
      </c>
      <c r="K119" s="82">
        <v>24</v>
      </c>
      <c r="L119" s="82">
        <v>1</v>
      </c>
      <c r="M119" s="82">
        <v>8</v>
      </c>
      <c r="N119" s="82" t="s">
        <v>53</v>
      </c>
      <c r="O119" s="82" t="s">
        <v>54</v>
      </c>
      <c r="P119" s="82">
        <v>29</v>
      </c>
      <c r="Q119" s="84"/>
      <c r="R119" s="85">
        <v>0</v>
      </c>
      <c r="S119" s="85">
        <v>0</v>
      </c>
      <c r="T119" s="85">
        <v>0</v>
      </c>
      <c r="U119" s="82">
        <v>100</v>
      </c>
      <c r="V119" s="86" t="e">
        <v>#N/A</v>
      </c>
      <c r="W119" s="82" t="e">
        <v>#N/A</v>
      </c>
      <c r="X119" s="82">
        <v>100</v>
      </c>
      <c r="Y119" s="82">
        <v>0</v>
      </c>
      <c r="Z119" s="82" t="s">
        <v>55</v>
      </c>
      <c r="AA119" s="82">
        <v>100</v>
      </c>
      <c r="AB119" s="82">
        <v>0</v>
      </c>
      <c r="AC119" s="82">
        <v>100</v>
      </c>
      <c r="AD119" s="80" t="s">
        <v>56</v>
      </c>
      <c r="AE119" s="87"/>
      <c r="AF119" s="88">
        <v>1</v>
      </c>
      <c r="AG119" s="89">
        <v>1</v>
      </c>
      <c r="AH119" s="90">
        <v>0</v>
      </c>
      <c r="AI119" s="80">
        <v>19.5</v>
      </c>
      <c r="AJ119" s="89"/>
      <c r="AK119" s="88">
        <v>6.875</v>
      </c>
      <c r="AL119" s="88"/>
      <c r="AM119" s="91" t="s">
        <v>41</v>
      </c>
      <c r="AN119" s="105">
        <v>-6.875</v>
      </c>
      <c r="AS119" s="7"/>
      <c r="AT119" s="53"/>
      <c r="AW119" s="16"/>
      <c r="BD119" s="16"/>
    </row>
    <row r="120" spans="1:56">
      <c r="A120" s="77">
        <v>118</v>
      </c>
      <c r="B120" s="78">
        <v>401805961</v>
      </c>
      <c r="C120" s="79" t="s">
        <v>227</v>
      </c>
      <c r="D120" s="80">
        <v>18.75</v>
      </c>
      <c r="E120" s="81" t="s">
        <v>190</v>
      </c>
      <c r="F120" s="82" t="s">
        <v>49</v>
      </c>
      <c r="G120" s="82"/>
      <c r="H120" s="83" t="s">
        <v>67</v>
      </c>
      <c r="I120" s="82" t="s">
        <v>68</v>
      </c>
      <c r="J120" s="82">
        <v>17</v>
      </c>
      <c r="K120" s="82">
        <v>24</v>
      </c>
      <c r="L120" s="82">
        <v>1</v>
      </c>
      <c r="M120" s="82">
        <v>8</v>
      </c>
      <c r="N120" s="82" t="s">
        <v>53</v>
      </c>
      <c r="O120" s="82" t="s">
        <v>54</v>
      </c>
      <c r="P120" s="82"/>
      <c r="Q120" s="84"/>
      <c r="R120" s="85">
        <v>0</v>
      </c>
      <c r="S120" s="85">
        <v>1</v>
      </c>
      <c r="T120" s="85">
        <v>1</v>
      </c>
      <c r="U120" s="82">
        <v>100</v>
      </c>
      <c r="V120" s="86">
        <v>100</v>
      </c>
      <c r="W120" s="82">
        <v>90</v>
      </c>
      <c r="X120" s="82">
        <v>90</v>
      </c>
      <c r="Y120" s="82">
        <v>0</v>
      </c>
      <c r="Z120" s="82" t="s">
        <v>55</v>
      </c>
      <c r="AA120" s="82">
        <v>100</v>
      </c>
      <c r="AB120" s="82">
        <v>100</v>
      </c>
      <c r="AC120" s="82"/>
      <c r="AD120" s="80" t="s">
        <v>56</v>
      </c>
      <c r="AE120" s="87"/>
      <c r="AF120" s="88">
        <v>0.9</v>
      </c>
      <c r="AG120" s="89">
        <v>1</v>
      </c>
      <c r="AH120" s="90">
        <v>0</v>
      </c>
      <c r="AI120" s="80">
        <v>18.75</v>
      </c>
      <c r="AJ120" s="89"/>
      <c r="AK120" s="88">
        <v>6.5875000000000004</v>
      </c>
      <c r="AL120" s="88"/>
      <c r="AM120" s="91" t="s">
        <v>41</v>
      </c>
      <c r="AN120" s="105">
        <v>-6.5875000000000004</v>
      </c>
      <c r="AS120" s="7"/>
      <c r="AT120" s="53"/>
      <c r="AW120" s="16"/>
      <c r="BD120" s="16"/>
    </row>
    <row r="121" spans="1:56">
      <c r="A121" s="77">
        <v>119</v>
      </c>
      <c r="B121" s="78">
        <v>401811124</v>
      </c>
      <c r="C121" s="92" t="s">
        <v>228</v>
      </c>
      <c r="D121" s="80">
        <v>10.5</v>
      </c>
      <c r="E121" s="81" t="s">
        <v>190</v>
      </c>
      <c r="F121" s="82" t="s">
        <v>49</v>
      </c>
      <c r="G121" s="82"/>
      <c r="H121" s="83" t="s">
        <v>67</v>
      </c>
      <c r="I121" s="82"/>
      <c r="J121" s="82" t="s">
        <v>50</v>
      </c>
      <c r="K121" s="82">
        <v>24</v>
      </c>
      <c r="L121" s="82">
        <v>1</v>
      </c>
      <c r="M121" s="82">
        <v>8</v>
      </c>
      <c r="N121" s="82" t="s">
        <v>53</v>
      </c>
      <c r="O121" s="82" t="s">
        <v>54</v>
      </c>
      <c r="P121" s="82"/>
      <c r="Q121" s="84"/>
      <c r="R121" s="85">
        <v>0</v>
      </c>
      <c r="S121" s="85">
        <v>1</v>
      </c>
      <c r="T121" s="85">
        <v>0.9</v>
      </c>
      <c r="U121" s="82">
        <v>100</v>
      </c>
      <c r="V121" s="86" t="s">
        <v>40</v>
      </c>
      <c r="W121" s="82" t="s">
        <v>40</v>
      </c>
      <c r="X121" s="82" t="s">
        <v>40</v>
      </c>
      <c r="Y121" s="82" t="s">
        <v>80</v>
      </c>
      <c r="Z121" s="82" t="s">
        <v>148</v>
      </c>
      <c r="AA121" s="82">
        <v>100</v>
      </c>
      <c r="AB121" s="82">
        <v>0</v>
      </c>
      <c r="AC121" s="82"/>
      <c r="AD121" s="80" t="s">
        <v>63</v>
      </c>
      <c r="AE121" s="87"/>
      <c r="AF121" s="88">
        <v>0.9</v>
      </c>
      <c r="AG121" s="89">
        <v>0.8</v>
      </c>
      <c r="AH121" s="90">
        <v>0</v>
      </c>
      <c r="AI121" s="80">
        <v>10.5</v>
      </c>
      <c r="AJ121" s="89"/>
      <c r="AK121" s="88">
        <v>4.3250000000000002</v>
      </c>
      <c r="AL121" s="88"/>
      <c r="AM121" s="91" t="s">
        <v>41</v>
      </c>
      <c r="AN121" s="105">
        <v>-4.3250000000000002</v>
      </c>
      <c r="AS121" s="7"/>
      <c r="AT121" s="53"/>
      <c r="AW121" s="16"/>
      <c r="BD121" s="16"/>
    </row>
    <row r="122" spans="1:56">
      <c r="A122" s="77">
        <v>120</v>
      </c>
      <c r="B122" s="78">
        <v>401805631</v>
      </c>
      <c r="C122" s="79" t="s">
        <v>229</v>
      </c>
      <c r="D122" s="80">
        <v>16</v>
      </c>
      <c r="E122" s="81" t="s">
        <v>190</v>
      </c>
      <c r="F122" s="82"/>
      <c r="G122" s="82">
        <v>90</v>
      </c>
      <c r="H122" s="83" t="s">
        <v>40</v>
      </c>
      <c r="I122" s="82"/>
      <c r="J122" s="82" t="s">
        <v>41</v>
      </c>
      <c r="K122" s="82">
        <v>24</v>
      </c>
      <c r="L122" s="82">
        <v>1</v>
      </c>
      <c r="M122" s="82">
        <v>8</v>
      </c>
      <c r="N122" s="82" t="s">
        <v>41</v>
      </c>
      <c r="O122" s="82" t="s">
        <v>54</v>
      </c>
      <c r="P122" s="82"/>
      <c r="Q122" s="84"/>
      <c r="R122" s="85">
        <v>0</v>
      </c>
      <c r="S122" s="85">
        <v>0.75</v>
      </c>
      <c r="T122" s="85">
        <v>1</v>
      </c>
      <c r="U122" s="82">
        <v>90</v>
      </c>
      <c r="V122" s="86" t="s">
        <v>40</v>
      </c>
      <c r="W122" s="82" t="s">
        <v>40</v>
      </c>
      <c r="X122" s="82">
        <v>90</v>
      </c>
      <c r="Y122" s="82">
        <v>0</v>
      </c>
      <c r="Z122" s="82">
        <v>0</v>
      </c>
      <c r="AA122" s="82">
        <v>100</v>
      </c>
      <c r="AB122" s="82">
        <v>100</v>
      </c>
      <c r="AC122" s="82">
        <v>90</v>
      </c>
      <c r="AD122" s="80" t="s">
        <v>63</v>
      </c>
      <c r="AE122" s="87"/>
      <c r="AF122" s="88">
        <v>0.8</v>
      </c>
      <c r="AG122" s="89">
        <v>1</v>
      </c>
      <c r="AH122" s="90">
        <v>0</v>
      </c>
      <c r="AI122" s="80">
        <v>16</v>
      </c>
      <c r="AJ122" s="89"/>
      <c r="AK122" s="88">
        <v>5.8</v>
      </c>
      <c r="AL122" s="88"/>
      <c r="AM122" s="91" t="s">
        <v>41</v>
      </c>
      <c r="AN122" s="105">
        <v>-5.8</v>
      </c>
      <c r="AS122" s="7"/>
      <c r="AT122" s="53"/>
      <c r="AW122" s="16"/>
      <c r="BD122" s="16"/>
    </row>
    <row r="123" spans="1:56">
      <c r="A123" s="77">
        <v>121</v>
      </c>
      <c r="B123" s="78">
        <v>401811278</v>
      </c>
      <c r="C123" s="79" t="s">
        <v>230</v>
      </c>
      <c r="D123" s="80" t="s">
        <v>41</v>
      </c>
      <c r="E123" s="81" t="s">
        <v>190</v>
      </c>
      <c r="F123" s="82"/>
      <c r="G123" s="82"/>
      <c r="H123" s="83" t="s">
        <v>40</v>
      </c>
      <c r="I123" s="82"/>
      <c r="J123" s="82" t="s">
        <v>41</v>
      </c>
      <c r="K123" s="82"/>
      <c r="L123" s="82">
        <v>1</v>
      </c>
      <c r="M123" s="82"/>
      <c r="N123" s="82" t="s">
        <v>41</v>
      </c>
      <c r="O123" s="82"/>
      <c r="P123" s="82"/>
      <c r="Q123" s="84"/>
      <c r="R123" s="85">
        <v>0</v>
      </c>
      <c r="S123" s="85">
        <v>0.25</v>
      </c>
      <c r="T123" s="85">
        <v>0</v>
      </c>
      <c r="U123" s="82" t="s">
        <v>40</v>
      </c>
      <c r="V123" s="86" t="s">
        <v>40</v>
      </c>
      <c r="W123" s="82" t="s">
        <v>40</v>
      </c>
      <c r="X123" s="82" t="s">
        <v>40</v>
      </c>
      <c r="Y123" s="82">
        <v>0</v>
      </c>
      <c r="Z123" s="82">
        <v>0</v>
      </c>
      <c r="AA123" s="82">
        <v>0</v>
      </c>
      <c r="AB123" s="82">
        <v>0</v>
      </c>
      <c r="AC123" s="82"/>
      <c r="AD123" s="80"/>
      <c r="AE123" s="87"/>
      <c r="AF123" s="88"/>
      <c r="AG123" s="89" t="s">
        <v>41</v>
      </c>
      <c r="AH123" s="90">
        <v>0</v>
      </c>
      <c r="AI123" s="80" t="s">
        <v>41</v>
      </c>
      <c r="AJ123" s="89"/>
      <c r="AK123" s="88" t="e">
        <v>#VALUE!</v>
      </c>
      <c r="AL123" s="88"/>
      <c r="AM123" s="91" t="s">
        <v>41</v>
      </c>
      <c r="AN123" s="105" t="e">
        <v>#VALUE!</v>
      </c>
      <c r="AS123" s="7"/>
      <c r="AT123" s="53"/>
      <c r="AW123" s="16"/>
      <c r="BD123" s="16"/>
    </row>
    <row r="124" spans="1:56">
      <c r="A124" s="77">
        <v>122</v>
      </c>
      <c r="B124" s="78">
        <v>401806635</v>
      </c>
      <c r="C124" s="79" t="s">
        <v>231</v>
      </c>
      <c r="D124" s="80" t="s">
        <v>41</v>
      </c>
      <c r="E124" s="81" t="s">
        <v>190</v>
      </c>
      <c r="F124" s="82"/>
      <c r="G124" s="82"/>
      <c r="H124" s="83" t="s">
        <v>40</v>
      </c>
      <c r="I124" s="82"/>
      <c r="J124" s="82" t="s">
        <v>41</v>
      </c>
      <c r="K124" s="82"/>
      <c r="L124" s="82"/>
      <c r="M124" s="82"/>
      <c r="N124" s="82" t="s">
        <v>41</v>
      </c>
      <c r="O124" s="82"/>
      <c r="P124" s="82"/>
      <c r="Q124" s="84"/>
      <c r="R124" s="85">
        <v>0</v>
      </c>
      <c r="S124" s="85">
        <v>1</v>
      </c>
      <c r="T124" s="85">
        <v>1</v>
      </c>
      <c r="U124" s="82" t="e">
        <v>#N/A</v>
      </c>
      <c r="V124" s="86">
        <v>100</v>
      </c>
      <c r="W124" s="82">
        <v>98</v>
      </c>
      <c r="X124" s="82" t="e">
        <v>#N/A</v>
      </c>
      <c r="Y124" s="82">
        <v>0</v>
      </c>
      <c r="Z124" s="82" t="s">
        <v>55</v>
      </c>
      <c r="AA124" s="82">
        <v>100</v>
      </c>
      <c r="AB124" s="82">
        <v>100</v>
      </c>
      <c r="AC124" s="82"/>
      <c r="AD124" s="80" t="s">
        <v>56</v>
      </c>
      <c r="AE124" s="87"/>
      <c r="AF124" s="88"/>
      <c r="AG124" s="89">
        <v>0.9</v>
      </c>
      <c r="AH124" s="90">
        <v>0</v>
      </c>
      <c r="AI124" s="80" t="s">
        <v>41</v>
      </c>
      <c r="AJ124" s="89"/>
      <c r="AK124" s="88" t="e">
        <v>#VALUE!</v>
      </c>
      <c r="AL124" s="88"/>
      <c r="AM124" s="91" t="s">
        <v>41</v>
      </c>
      <c r="AN124" s="105" t="e">
        <v>#VALUE!</v>
      </c>
      <c r="AS124" s="7"/>
      <c r="AT124" s="53"/>
      <c r="AW124" s="16"/>
      <c r="BD124" s="16"/>
    </row>
    <row r="125" spans="1:56">
      <c r="A125" s="77">
        <v>123</v>
      </c>
      <c r="B125" s="78">
        <v>401805205</v>
      </c>
      <c r="C125" s="79" t="s">
        <v>232</v>
      </c>
      <c r="D125" s="80">
        <v>17.75</v>
      </c>
      <c r="E125" s="81" t="s">
        <v>190</v>
      </c>
      <c r="F125" s="82"/>
      <c r="G125" s="82">
        <v>90</v>
      </c>
      <c r="H125" s="83" t="s">
        <v>40</v>
      </c>
      <c r="I125" s="82" t="s">
        <v>68</v>
      </c>
      <c r="J125" s="82" t="s">
        <v>69</v>
      </c>
      <c r="K125" s="82">
        <v>24</v>
      </c>
      <c r="L125" s="82"/>
      <c r="M125" s="82"/>
      <c r="N125" s="82" t="s">
        <v>53</v>
      </c>
      <c r="O125" s="82" t="s">
        <v>54</v>
      </c>
      <c r="P125" s="82"/>
      <c r="Q125" s="84"/>
      <c r="R125" s="85">
        <v>0</v>
      </c>
      <c r="S125" s="85">
        <v>1</v>
      </c>
      <c r="T125" s="85">
        <v>0.9</v>
      </c>
      <c r="U125" s="82">
        <v>99</v>
      </c>
      <c r="V125" s="86" t="s">
        <v>40</v>
      </c>
      <c r="W125" s="82" t="s">
        <v>40</v>
      </c>
      <c r="X125" s="82">
        <v>90</v>
      </c>
      <c r="Y125" s="82">
        <v>0</v>
      </c>
      <c r="Z125" s="82" t="s">
        <v>55</v>
      </c>
      <c r="AA125" s="82">
        <v>100</v>
      </c>
      <c r="AB125" s="82">
        <v>100</v>
      </c>
      <c r="AC125" s="82">
        <v>90</v>
      </c>
      <c r="AD125" s="80" t="s">
        <v>63</v>
      </c>
      <c r="AE125" s="87"/>
      <c r="AF125" s="88">
        <v>0.8</v>
      </c>
      <c r="AG125" s="89">
        <v>1</v>
      </c>
      <c r="AH125" s="90">
        <v>0</v>
      </c>
      <c r="AI125" s="80">
        <v>17.75</v>
      </c>
      <c r="AJ125" s="89"/>
      <c r="AK125" s="88">
        <v>6.2374999999999998</v>
      </c>
      <c r="AL125" s="88"/>
      <c r="AM125" s="91" t="s">
        <v>41</v>
      </c>
      <c r="AN125" s="105">
        <v>-6.2374999999999998</v>
      </c>
      <c r="AS125" s="7"/>
      <c r="AT125" s="53"/>
      <c r="AW125" s="16"/>
      <c r="BD125" s="16"/>
    </row>
    <row r="126" spans="1:56">
      <c r="A126" s="77">
        <v>124</v>
      </c>
      <c r="B126" s="78">
        <v>401811157</v>
      </c>
      <c r="C126" s="79" t="s">
        <v>233</v>
      </c>
      <c r="D126" s="80">
        <v>14.75</v>
      </c>
      <c r="E126" s="81" t="s">
        <v>190</v>
      </c>
      <c r="F126" s="82"/>
      <c r="G126" s="82">
        <v>100</v>
      </c>
      <c r="H126" s="83" t="s">
        <v>67</v>
      </c>
      <c r="I126" s="82" t="s">
        <v>93</v>
      </c>
      <c r="J126" s="82" t="s">
        <v>145</v>
      </c>
      <c r="K126" s="82">
        <v>24</v>
      </c>
      <c r="L126" s="82">
        <v>1</v>
      </c>
      <c r="M126" s="82">
        <v>8</v>
      </c>
      <c r="N126" s="82" t="s">
        <v>41</v>
      </c>
      <c r="O126" s="82"/>
      <c r="P126" s="82"/>
      <c r="Q126" s="84"/>
      <c r="R126" s="85">
        <v>0</v>
      </c>
      <c r="S126" s="85">
        <v>1</v>
      </c>
      <c r="T126" s="85">
        <v>1</v>
      </c>
      <c r="U126" s="82">
        <v>99</v>
      </c>
      <c r="V126" s="86">
        <v>100</v>
      </c>
      <c r="W126" s="82">
        <v>100</v>
      </c>
      <c r="X126" s="82">
        <v>100</v>
      </c>
      <c r="Y126" s="82" t="s">
        <v>80</v>
      </c>
      <c r="Z126" s="82" t="s">
        <v>55</v>
      </c>
      <c r="AA126" s="82">
        <v>100</v>
      </c>
      <c r="AB126" s="82">
        <v>100</v>
      </c>
      <c r="AC126" s="82">
        <v>100</v>
      </c>
      <c r="AD126" s="80" t="s">
        <v>56</v>
      </c>
      <c r="AE126" s="87"/>
      <c r="AF126" s="88">
        <v>0.9</v>
      </c>
      <c r="AG126" s="89">
        <v>1</v>
      </c>
      <c r="AH126" s="90">
        <v>0</v>
      </c>
      <c r="AI126" s="80">
        <v>14.75</v>
      </c>
      <c r="AJ126" s="89"/>
      <c r="AK126" s="88">
        <v>5.5875000000000004</v>
      </c>
      <c r="AL126" s="88"/>
      <c r="AM126" s="91" t="s">
        <v>41</v>
      </c>
      <c r="AN126" s="105">
        <v>-5.5875000000000004</v>
      </c>
      <c r="AS126" s="7"/>
      <c r="AT126" s="53"/>
      <c r="AW126" s="16"/>
      <c r="BD126" s="16"/>
    </row>
    <row r="127" spans="1:56">
      <c r="A127" s="77">
        <v>125</v>
      </c>
      <c r="B127" s="78">
        <v>401808144</v>
      </c>
      <c r="C127" s="79" t="s">
        <v>234</v>
      </c>
      <c r="D127" s="80" t="s">
        <v>41</v>
      </c>
      <c r="E127" s="81" t="s">
        <v>190</v>
      </c>
      <c r="F127" s="82"/>
      <c r="G127" s="82"/>
      <c r="H127" s="83" t="s">
        <v>40</v>
      </c>
      <c r="I127" s="82"/>
      <c r="J127" s="82" t="s">
        <v>41</v>
      </c>
      <c r="K127" s="82"/>
      <c r="L127" s="82"/>
      <c r="M127" s="82"/>
      <c r="N127" s="82" t="s">
        <v>41</v>
      </c>
      <c r="O127" s="82"/>
      <c r="P127" s="82"/>
      <c r="Q127" s="84"/>
      <c r="R127" s="85">
        <v>0</v>
      </c>
      <c r="S127" s="85">
        <v>1</v>
      </c>
      <c r="T127" s="85">
        <v>0.9</v>
      </c>
      <c r="U127" s="82" t="e">
        <v>#N/A</v>
      </c>
      <c r="V127" s="86">
        <v>100</v>
      </c>
      <c r="W127" s="82" t="s">
        <v>40</v>
      </c>
      <c r="X127" s="82" t="e">
        <v>#N/A</v>
      </c>
      <c r="Y127" s="82">
        <v>0</v>
      </c>
      <c r="Z127" s="82">
        <v>0</v>
      </c>
      <c r="AA127" s="82">
        <v>100</v>
      </c>
      <c r="AB127" s="82">
        <v>100</v>
      </c>
      <c r="AC127" s="82"/>
      <c r="AD127" s="80" t="s">
        <v>84</v>
      </c>
      <c r="AE127" s="87"/>
      <c r="AF127" s="88"/>
      <c r="AG127" s="89">
        <v>0.9</v>
      </c>
      <c r="AH127" s="90">
        <v>0</v>
      </c>
      <c r="AI127" s="80" t="s">
        <v>41</v>
      </c>
      <c r="AJ127" s="89"/>
      <c r="AK127" s="88" t="e">
        <v>#VALUE!</v>
      </c>
      <c r="AL127" s="88"/>
      <c r="AM127" s="91" t="s">
        <v>41</v>
      </c>
      <c r="AN127" s="105" t="e">
        <v>#VALUE!</v>
      </c>
      <c r="AS127" s="7"/>
      <c r="AT127" s="53"/>
      <c r="AW127" s="16"/>
      <c r="BD127" s="16"/>
    </row>
    <row r="128" spans="1:56">
      <c r="A128" s="77">
        <v>126</v>
      </c>
      <c r="B128" s="78">
        <v>401806506</v>
      </c>
      <c r="C128" s="98" t="s">
        <v>235</v>
      </c>
      <c r="D128" s="80">
        <v>20</v>
      </c>
      <c r="E128" s="81" t="s">
        <v>190</v>
      </c>
      <c r="F128" s="82"/>
      <c r="G128" s="82"/>
      <c r="H128" s="83" t="s">
        <v>40</v>
      </c>
      <c r="I128" s="82" t="s">
        <v>68</v>
      </c>
      <c r="J128" s="82" t="s">
        <v>69</v>
      </c>
      <c r="K128" s="82">
        <v>24</v>
      </c>
      <c r="L128" s="82">
        <v>1</v>
      </c>
      <c r="M128" s="82">
        <v>8</v>
      </c>
      <c r="N128" s="82" t="s">
        <v>53</v>
      </c>
      <c r="O128" s="82" t="s">
        <v>54</v>
      </c>
      <c r="P128" s="82"/>
      <c r="Q128" s="84"/>
      <c r="R128" s="85">
        <v>0</v>
      </c>
      <c r="S128" s="85">
        <v>1</v>
      </c>
      <c r="T128" s="85">
        <v>1</v>
      </c>
      <c r="U128" s="82">
        <v>100</v>
      </c>
      <c r="V128" s="86" t="s">
        <v>40</v>
      </c>
      <c r="W128" s="82">
        <v>90</v>
      </c>
      <c r="X128" s="82">
        <v>10</v>
      </c>
      <c r="Y128" s="82">
        <v>0</v>
      </c>
      <c r="Z128" s="82" t="s">
        <v>146</v>
      </c>
      <c r="AA128" s="82">
        <v>100</v>
      </c>
      <c r="AB128" s="82">
        <v>100</v>
      </c>
      <c r="AC128" s="82">
        <v>100</v>
      </c>
      <c r="AD128" s="80" t="s">
        <v>56</v>
      </c>
      <c r="AE128" s="87"/>
      <c r="AF128" s="88">
        <v>0.9</v>
      </c>
      <c r="AG128" s="89">
        <v>1</v>
      </c>
      <c r="AH128" s="90">
        <v>0</v>
      </c>
      <c r="AI128" s="80">
        <v>20</v>
      </c>
      <c r="AJ128" s="89"/>
      <c r="AK128" s="88">
        <v>6.9</v>
      </c>
      <c r="AL128" s="88"/>
      <c r="AM128" s="91" t="s">
        <v>41</v>
      </c>
      <c r="AN128" s="105">
        <v>-6.9</v>
      </c>
      <c r="AS128" s="7"/>
      <c r="AT128" s="53"/>
      <c r="AW128" s="16"/>
      <c r="BD128" s="16"/>
    </row>
    <row r="129" spans="1:56">
      <c r="A129" s="77">
        <v>127</v>
      </c>
      <c r="B129" s="78">
        <v>401810811</v>
      </c>
      <c r="C129" s="79" t="s">
        <v>236</v>
      </c>
      <c r="D129" s="80" t="s">
        <v>41</v>
      </c>
      <c r="E129" s="81" t="s">
        <v>190</v>
      </c>
      <c r="F129" s="82"/>
      <c r="G129" s="82">
        <v>100</v>
      </c>
      <c r="H129" s="83" t="s">
        <v>40</v>
      </c>
      <c r="I129" s="82" t="s">
        <v>68</v>
      </c>
      <c r="J129" s="82" t="s">
        <v>69</v>
      </c>
      <c r="K129" s="82">
        <v>24</v>
      </c>
      <c r="L129" s="82">
        <v>1</v>
      </c>
      <c r="M129" s="82"/>
      <c r="N129" s="82" t="s">
        <v>41</v>
      </c>
      <c r="O129" s="82"/>
      <c r="P129" s="82"/>
      <c r="Q129" s="84"/>
      <c r="R129" s="85">
        <v>0</v>
      </c>
      <c r="S129" s="85">
        <v>0</v>
      </c>
      <c r="T129" s="85">
        <v>0</v>
      </c>
      <c r="U129" s="82">
        <v>70</v>
      </c>
      <c r="V129" s="86" t="e">
        <v>#N/A</v>
      </c>
      <c r="W129" s="82" t="e">
        <v>#N/A</v>
      </c>
      <c r="X129" s="82" t="s">
        <v>40</v>
      </c>
      <c r="Y129" s="82">
        <v>0</v>
      </c>
      <c r="Z129" s="82">
        <v>0</v>
      </c>
      <c r="AA129" s="82">
        <v>100</v>
      </c>
      <c r="AB129" s="82">
        <v>0</v>
      </c>
      <c r="AC129" s="82">
        <v>100</v>
      </c>
      <c r="AD129" s="80" t="s">
        <v>41</v>
      </c>
      <c r="AE129" s="87"/>
      <c r="AF129" s="88">
        <v>0.60000000000000009</v>
      </c>
      <c r="AG129" s="89">
        <v>0.9</v>
      </c>
      <c r="AH129" s="90">
        <v>0</v>
      </c>
      <c r="AI129" s="80" t="s">
        <v>41</v>
      </c>
      <c r="AJ129" s="89"/>
      <c r="AK129" s="88" t="e">
        <v>#VALUE!</v>
      </c>
      <c r="AL129" s="88"/>
      <c r="AM129" s="91" t="s">
        <v>41</v>
      </c>
      <c r="AN129" s="105" t="e">
        <v>#VALUE!</v>
      </c>
      <c r="AS129" s="7"/>
      <c r="AT129" s="53"/>
      <c r="AW129" s="16"/>
      <c r="BD129" s="16"/>
    </row>
    <row r="130" spans="1:56">
      <c r="A130" s="77">
        <v>128</v>
      </c>
      <c r="B130" s="78">
        <v>401809494</v>
      </c>
      <c r="C130" s="79" t="s">
        <v>237</v>
      </c>
      <c r="D130" s="80">
        <v>16</v>
      </c>
      <c r="E130" s="81" t="s">
        <v>190</v>
      </c>
      <c r="F130" s="82"/>
      <c r="G130" s="82">
        <v>100</v>
      </c>
      <c r="H130" s="83" t="s">
        <v>40</v>
      </c>
      <c r="I130" s="82" t="s">
        <v>68</v>
      </c>
      <c r="J130" s="82" t="s">
        <v>69</v>
      </c>
      <c r="K130" s="82">
        <v>24</v>
      </c>
      <c r="L130" s="82">
        <v>1</v>
      </c>
      <c r="M130" s="82"/>
      <c r="N130" s="82" t="s">
        <v>53</v>
      </c>
      <c r="O130" s="82" t="s">
        <v>90</v>
      </c>
      <c r="P130" s="82"/>
      <c r="Q130" s="84"/>
      <c r="R130" s="85">
        <v>0</v>
      </c>
      <c r="S130" s="85">
        <v>1</v>
      </c>
      <c r="T130" s="85">
        <v>1</v>
      </c>
      <c r="U130" s="82">
        <v>100</v>
      </c>
      <c r="V130" s="86">
        <v>100</v>
      </c>
      <c r="W130" s="82">
        <v>80</v>
      </c>
      <c r="X130" s="82">
        <v>60</v>
      </c>
      <c r="Y130" s="82">
        <v>0</v>
      </c>
      <c r="Z130" s="82">
        <v>0</v>
      </c>
      <c r="AA130" s="82">
        <v>100</v>
      </c>
      <c r="AB130" s="82">
        <v>100</v>
      </c>
      <c r="AC130" s="82">
        <v>100</v>
      </c>
      <c r="AD130" s="80" t="s">
        <v>63</v>
      </c>
      <c r="AE130" s="87"/>
      <c r="AF130" s="88">
        <v>0.9</v>
      </c>
      <c r="AG130" s="89">
        <v>1</v>
      </c>
      <c r="AH130" s="90">
        <v>0</v>
      </c>
      <c r="AI130" s="80">
        <v>16</v>
      </c>
      <c r="AJ130" s="89"/>
      <c r="AK130" s="88">
        <v>5.9</v>
      </c>
      <c r="AL130" s="88"/>
      <c r="AM130" s="91" t="s">
        <v>41</v>
      </c>
      <c r="AN130" s="105">
        <v>-5.9</v>
      </c>
      <c r="AS130" s="7"/>
      <c r="AT130" s="53"/>
      <c r="AW130" s="16"/>
      <c r="BD130" s="16"/>
    </row>
    <row r="131" spans="1:56">
      <c r="A131" s="77">
        <v>129</v>
      </c>
      <c r="B131" s="78">
        <v>401810684</v>
      </c>
      <c r="C131" s="79" t="s">
        <v>238</v>
      </c>
      <c r="D131" s="80" t="s">
        <v>41</v>
      </c>
      <c r="E131" s="81" t="s">
        <v>190</v>
      </c>
      <c r="F131" s="82"/>
      <c r="G131" s="82">
        <v>95</v>
      </c>
      <c r="H131" s="83" t="s">
        <v>40</v>
      </c>
      <c r="I131" s="82" t="s">
        <v>68</v>
      </c>
      <c r="J131" s="82" t="s">
        <v>41</v>
      </c>
      <c r="K131" s="82"/>
      <c r="L131" s="82">
        <v>1</v>
      </c>
      <c r="M131" s="82"/>
      <c r="N131" s="82" t="s">
        <v>41</v>
      </c>
      <c r="O131" s="82"/>
      <c r="P131" s="82"/>
      <c r="Q131" s="84"/>
      <c r="R131" s="85">
        <v>0</v>
      </c>
      <c r="S131" s="85">
        <v>0.5</v>
      </c>
      <c r="T131" s="85">
        <v>0.2</v>
      </c>
      <c r="U131" s="82" t="s">
        <v>40</v>
      </c>
      <c r="V131" s="86" t="s">
        <v>40</v>
      </c>
      <c r="W131" s="82" t="s">
        <v>40</v>
      </c>
      <c r="X131" s="82" t="s">
        <v>40</v>
      </c>
      <c r="Y131" s="82">
        <v>0</v>
      </c>
      <c r="Z131" s="82" t="s">
        <v>55</v>
      </c>
      <c r="AA131" s="82">
        <v>100</v>
      </c>
      <c r="AB131" s="82">
        <v>0</v>
      </c>
      <c r="AC131" s="82">
        <v>95</v>
      </c>
      <c r="AD131" s="80"/>
      <c r="AE131" s="87"/>
      <c r="AF131" s="88">
        <v>0.4</v>
      </c>
      <c r="AG131" s="89">
        <v>0.6</v>
      </c>
      <c r="AH131" s="90">
        <v>0</v>
      </c>
      <c r="AI131" s="80" t="s">
        <v>41</v>
      </c>
      <c r="AJ131" s="89"/>
      <c r="AK131" s="88" t="e">
        <v>#VALUE!</v>
      </c>
      <c r="AL131" s="88"/>
      <c r="AM131" s="91" t="s">
        <v>41</v>
      </c>
      <c r="AN131" s="105" t="e">
        <v>#VALUE!</v>
      </c>
      <c r="AS131" s="7"/>
      <c r="AT131" s="53"/>
      <c r="AW131" s="16"/>
      <c r="BD131" s="16"/>
    </row>
    <row r="132" spans="1:56">
      <c r="A132" s="77">
        <v>130</v>
      </c>
      <c r="B132" s="78">
        <v>401810731</v>
      </c>
      <c r="C132" s="79" t="s">
        <v>239</v>
      </c>
      <c r="D132" s="80" t="s">
        <v>41</v>
      </c>
      <c r="E132" s="81" t="s">
        <v>190</v>
      </c>
      <c r="F132" s="82"/>
      <c r="G132" s="82"/>
      <c r="H132" s="83" t="s">
        <v>67</v>
      </c>
      <c r="I132" s="82" t="s">
        <v>68</v>
      </c>
      <c r="J132" s="82" t="s">
        <v>41</v>
      </c>
      <c r="K132" s="82"/>
      <c r="L132" s="82"/>
      <c r="M132" s="82"/>
      <c r="N132" s="82" t="s">
        <v>41</v>
      </c>
      <c r="O132" s="82"/>
      <c r="P132" s="82"/>
      <c r="Q132" s="84"/>
      <c r="R132" s="85">
        <v>0</v>
      </c>
      <c r="S132" s="85">
        <v>0</v>
      </c>
      <c r="T132" s="85">
        <v>0</v>
      </c>
      <c r="U132" s="82" t="s">
        <v>40</v>
      </c>
      <c r="V132" s="86" t="e">
        <v>#N/A</v>
      </c>
      <c r="W132" s="82" t="e">
        <v>#N/A</v>
      </c>
      <c r="X132" s="82" t="s">
        <v>40</v>
      </c>
      <c r="Y132" s="82">
        <v>0</v>
      </c>
      <c r="Z132" s="82">
        <v>0</v>
      </c>
      <c r="AA132" s="82">
        <v>0</v>
      </c>
      <c r="AB132" s="82">
        <v>0</v>
      </c>
      <c r="AC132" s="82"/>
      <c r="AD132" s="80" t="s">
        <v>41</v>
      </c>
      <c r="AE132" s="87"/>
      <c r="AF132" s="88"/>
      <c r="AG132" s="89" t="s">
        <v>41</v>
      </c>
      <c r="AH132" s="90">
        <v>0</v>
      </c>
      <c r="AI132" s="80" t="s">
        <v>41</v>
      </c>
      <c r="AJ132" s="89"/>
      <c r="AK132" s="88" t="e">
        <v>#VALUE!</v>
      </c>
      <c r="AL132" s="88"/>
      <c r="AM132" s="91" t="s">
        <v>41</v>
      </c>
      <c r="AN132" s="105" t="e">
        <v>#VALUE!</v>
      </c>
      <c r="AS132" s="7"/>
      <c r="AT132" s="53"/>
      <c r="AW132" s="16"/>
      <c r="BD132" s="16"/>
    </row>
    <row r="133" spans="1:56">
      <c r="A133" s="77">
        <v>131</v>
      </c>
      <c r="B133" s="78">
        <v>401806571</v>
      </c>
      <c r="C133" s="79" t="s">
        <v>240</v>
      </c>
      <c r="D133" s="80">
        <v>15.75</v>
      </c>
      <c r="E133" s="81" t="s">
        <v>190</v>
      </c>
      <c r="F133" s="82"/>
      <c r="G133" s="82">
        <v>100</v>
      </c>
      <c r="H133" s="83" t="s">
        <v>40</v>
      </c>
      <c r="I133" s="82" t="s">
        <v>68</v>
      </c>
      <c r="J133" s="82" t="s">
        <v>69</v>
      </c>
      <c r="K133" s="82">
        <v>24</v>
      </c>
      <c r="L133" s="82"/>
      <c r="M133" s="82">
        <v>8</v>
      </c>
      <c r="N133" s="82" t="s">
        <v>41</v>
      </c>
      <c r="O133" s="82" t="s">
        <v>70</v>
      </c>
      <c r="P133" s="82"/>
      <c r="Q133" s="84"/>
      <c r="R133" s="85">
        <v>0</v>
      </c>
      <c r="S133" s="85">
        <v>1</v>
      </c>
      <c r="T133" s="85">
        <v>1</v>
      </c>
      <c r="U133" s="82">
        <v>100</v>
      </c>
      <c r="V133" s="86">
        <v>100</v>
      </c>
      <c r="W133" s="82">
        <v>75</v>
      </c>
      <c r="X133" s="82">
        <v>60</v>
      </c>
      <c r="Y133" s="82">
        <v>0</v>
      </c>
      <c r="Z133" s="82">
        <v>0</v>
      </c>
      <c r="AA133" s="82">
        <v>100</v>
      </c>
      <c r="AB133" s="82">
        <v>100</v>
      </c>
      <c r="AC133" s="82">
        <v>100</v>
      </c>
      <c r="AD133" s="80" t="s">
        <v>63</v>
      </c>
      <c r="AE133" s="87"/>
      <c r="AF133" s="88">
        <v>0.9</v>
      </c>
      <c r="AG133" s="89">
        <v>1</v>
      </c>
      <c r="AH133" s="90">
        <v>0</v>
      </c>
      <c r="AI133" s="80">
        <v>15.75</v>
      </c>
      <c r="AJ133" s="89"/>
      <c r="AK133" s="88">
        <v>5.8375000000000004</v>
      </c>
      <c r="AL133" s="88"/>
      <c r="AM133" s="91" t="s">
        <v>41</v>
      </c>
      <c r="AN133" s="105">
        <v>-5.8375000000000004</v>
      </c>
      <c r="AS133" s="7"/>
      <c r="AT133" s="53"/>
      <c r="AW133" s="16"/>
      <c r="BD133" s="16"/>
    </row>
    <row r="134" spans="1:56">
      <c r="A134" s="77">
        <v>132</v>
      </c>
      <c r="B134" s="78">
        <v>401811286</v>
      </c>
      <c r="C134" s="79" t="s">
        <v>241</v>
      </c>
      <c r="D134" s="80" t="s">
        <v>41</v>
      </c>
      <c r="E134" s="81" t="s">
        <v>190</v>
      </c>
      <c r="F134" s="82"/>
      <c r="G134" s="82">
        <v>100</v>
      </c>
      <c r="H134" s="83" t="s">
        <v>40</v>
      </c>
      <c r="I134" s="82"/>
      <c r="J134" s="82" t="s">
        <v>41</v>
      </c>
      <c r="K134" s="82"/>
      <c r="L134" s="82"/>
      <c r="M134" s="82"/>
      <c r="N134" s="82" t="s">
        <v>41</v>
      </c>
      <c r="O134" s="82"/>
      <c r="P134" s="82"/>
      <c r="Q134" s="84"/>
      <c r="R134" s="85">
        <v>0</v>
      </c>
      <c r="S134" s="85">
        <v>0.5</v>
      </c>
      <c r="T134" s="85">
        <v>0.85</v>
      </c>
      <c r="U134" s="82" t="e">
        <v>#N/A</v>
      </c>
      <c r="V134" s="86" t="s">
        <v>40</v>
      </c>
      <c r="W134" s="82">
        <v>70</v>
      </c>
      <c r="X134" s="82" t="e">
        <v>#N/A</v>
      </c>
      <c r="Y134" s="82" t="s">
        <v>242</v>
      </c>
      <c r="Z134" s="82" t="s">
        <v>163</v>
      </c>
      <c r="AA134" s="82">
        <v>100</v>
      </c>
      <c r="AB134" s="82">
        <v>100</v>
      </c>
      <c r="AC134" s="82">
        <v>100</v>
      </c>
      <c r="AD134" s="80" t="s">
        <v>56</v>
      </c>
      <c r="AE134" s="87"/>
      <c r="AF134" s="88"/>
      <c r="AG134" s="89">
        <v>1</v>
      </c>
      <c r="AH134" s="90">
        <v>0</v>
      </c>
      <c r="AI134" s="80" t="s">
        <v>41</v>
      </c>
      <c r="AJ134" s="89"/>
      <c r="AK134" s="88" t="e">
        <v>#VALUE!</v>
      </c>
      <c r="AL134" s="88"/>
      <c r="AM134" s="91" t="s">
        <v>41</v>
      </c>
      <c r="AN134" s="105" t="e">
        <v>#VALUE!</v>
      </c>
      <c r="AS134" s="7"/>
      <c r="AT134" s="53"/>
      <c r="AW134" s="16"/>
      <c r="BD134" s="16"/>
    </row>
    <row r="135" spans="1:56">
      <c r="A135" s="77">
        <v>133</v>
      </c>
      <c r="B135" s="78">
        <v>401805125</v>
      </c>
      <c r="C135" s="79" t="s">
        <v>243</v>
      </c>
      <c r="D135" s="80">
        <v>15.75</v>
      </c>
      <c r="E135" s="81" t="s">
        <v>190</v>
      </c>
      <c r="F135" s="82"/>
      <c r="G135" s="82">
        <v>95</v>
      </c>
      <c r="H135" s="83" t="s">
        <v>67</v>
      </c>
      <c r="I135" s="82"/>
      <c r="J135" s="82" t="s">
        <v>69</v>
      </c>
      <c r="K135" s="82">
        <v>24</v>
      </c>
      <c r="L135" s="82">
        <v>1</v>
      </c>
      <c r="M135" s="82">
        <v>8</v>
      </c>
      <c r="N135" s="82" t="s">
        <v>53</v>
      </c>
      <c r="O135" s="82" t="s">
        <v>54</v>
      </c>
      <c r="P135" s="82">
        <v>29</v>
      </c>
      <c r="Q135" s="84"/>
      <c r="R135" s="85">
        <v>0</v>
      </c>
      <c r="S135" s="85">
        <v>0</v>
      </c>
      <c r="T135" s="85">
        <v>0.8</v>
      </c>
      <c r="U135" s="82" t="s">
        <v>40</v>
      </c>
      <c r="V135" s="86">
        <v>100</v>
      </c>
      <c r="W135" s="82">
        <v>90</v>
      </c>
      <c r="X135" s="82" t="s">
        <v>40</v>
      </c>
      <c r="Y135" s="82">
        <v>0</v>
      </c>
      <c r="Z135" s="82" t="s">
        <v>73</v>
      </c>
      <c r="AA135" s="82">
        <v>100</v>
      </c>
      <c r="AB135" s="82">
        <v>100</v>
      </c>
      <c r="AC135" s="82"/>
      <c r="AD135" s="80" t="s">
        <v>63</v>
      </c>
      <c r="AE135" s="87"/>
      <c r="AF135" s="88">
        <v>1</v>
      </c>
      <c r="AG135" s="89">
        <v>1</v>
      </c>
      <c r="AH135" s="90">
        <v>0</v>
      </c>
      <c r="AI135" s="80">
        <v>15.75</v>
      </c>
      <c r="AJ135" s="89"/>
      <c r="AK135" s="88">
        <v>5.9375</v>
      </c>
      <c r="AL135" s="88"/>
      <c r="AM135" s="91" t="s">
        <v>41</v>
      </c>
      <c r="AN135" s="105"/>
    </row>
    <row r="136" spans="1:56">
      <c r="A136" s="77"/>
      <c r="B136" s="78">
        <v>401810756</v>
      </c>
      <c r="C136" s="79" t="s">
        <v>244</v>
      </c>
      <c r="D136" s="80">
        <v>19.75</v>
      </c>
      <c r="E136" s="81" t="s">
        <v>190</v>
      </c>
      <c r="F136" s="82"/>
      <c r="G136" s="82"/>
      <c r="H136" s="83"/>
      <c r="I136" s="82"/>
      <c r="J136" s="82" t="s">
        <v>69</v>
      </c>
      <c r="K136" s="82">
        <v>24</v>
      </c>
      <c r="L136" s="82">
        <v>1</v>
      </c>
      <c r="M136" s="82">
        <v>8</v>
      </c>
      <c r="N136" s="82" t="s">
        <v>53</v>
      </c>
      <c r="O136" s="82" t="s">
        <v>54</v>
      </c>
      <c r="P136" s="82"/>
      <c r="Q136" s="84"/>
      <c r="R136" s="85">
        <v>0</v>
      </c>
      <c r="S136" s="85">
        <v>0.75</v>
      </c>
      <c r="T136" s="85">
        <v>0.9</v>
      </c>
      <c r="U136" s="82">
        <v>100</v>
      </c>
      <c r="V136" s="86" t="s">
        <v>40</v>
      </c>
      <c r="W136" s="82">
        <v>0</v>
      </c>
      <c r="X136" s="82">
        <v>80</v>
      </c>
      <c r="Y136" s="82" t="s">
        <v>80</v>
      </c>
      <c r="Z136" s="82" t="s">
        <v>55</v>
      </c>
      <c r="AA136" s="82">
        <v>100</v>
      </c>
      <c r="AB136" s="82">
        <v>100</v>
      </c>
      <c r="AC136" s="82"/>
      <c r="AD136" s="80" t="s">
        <v>56</v>
      </c>
      <c r="AE136" s="87"/>
      <c r="AF136" s="88">
        <v>0.9</v>
      </c>
      <c r="AG136" s="89">
        <v>1</v>
      </c>
      <c r="AH136" s="90">
        <v>0</v>
      </c>
      <c r="AI136" s="80">
        <v>19.75</v>
      </c>
      <c r="AJ136" s="89"/>
      <c r="AK136" s="88">
        <v>6.8375000000000004</v>
      </c>
      <c r="AL136" s="88"/>
      <c r="AM136" s="91" t="s">
        <v>41</v>
      </c>
      <c r="AN136" s="105"/>
      <c r="AW136" s="16"/>
      <c r="BD136" s="16"/>
    </row>
    <row r="137" spans="1:56">
      <c r="A137" s="77"/>
      <c r="B137" s="78">
        <v>401810506</v>
      </c>
      <c r="C137" s="79" t="s">
        <v>245</v>
      </c>
      <c r="D137" s="80">
        <v>18.75</v>
      </c>
      <c r="E137" s="81" t="s">
        <v>190</v>
      </c>
      <c r="F137" s="82"/>
      <c r="G137" s="82">
        <v>85</v>
      </c>
      <c r="H137" s="83" t="s">
        <v>40</v>
      </c>
      <c r="I137" s="82"/>
      <c r="J137" s="82" t="s">
        <v>69</v>
      </c>
      <c r="K137" s="82">
        <v>24</v>
      </c>
      <c r="L137" s="82">
        <v>1</v>
      </c>
      <c r="M137" s="82">
        <v>8</v>
      </c>
      <c r="N137" s="82" t="s">
        <v>41</v>
      </c>
      <c r="O137" s="82" t="s">
        <v>54</v>
      </c>
      <c r="P137" s="82"/>
      <c r="Q137" s="84"/>
      <c r="R137" s="85">
        <v>9.9</v>
      </c>
      <c r="S137" s="85">
        <v>0.75</v>
      </c>
      <c r="T137" s="85">
        <v>1</v>
      </c>
      <c r="U137" s="82" t="s">
        <v>40</v>
      </c>
      <c r="V137" s="86">
        <v>100</v>
      </c>
      <c r="W137" s="82">
        <v>95</v>
      </c>
      <c r="X137" s="82" t="s">
        <v>40</v>
      </c>
      <c r="Y137" s="82">
        <v>0</v>
      </c>
      <c r="Z137" s="82" t="s">
        <v>55</v>
      </c>
      <c r="AA137" s="82">
        <v>100</v>
      </c>
      <c r="AB137" s="82">
        <v>100</v>
      </c>
      <c r="AC137" s="82"/>
      <c r="AD137" s="80" t="s">
        <v>56</v>
      </c>
      <c r="AE137" s="87"/>
      <c r="AF137" s="88">
        <v>0.9</v>
      </c>
      <c r="AG137" s="89">
        <v>1</v>
      </c>
      <c r="AH137" s="90">
        <v>0</v>
      </c>
      <c r="AI137" s="80">
        <v>18.75</v>
      </c>
      <c r="AJ137" s="89"/>
      <c r="AK137" s="88">
        <v>6.5875000000000004</v>
      </c>
      <c r="AL137" s="88"/>
      <c r="AM137" s="91" t="s">
        <v>41</v>
      </c>
      <c r="AN137" s="105"/>
      <c r="AW137" s="16"/>
      <c r="BD137" s="16"/>
    </row>
    <row r="138" spans="1:56">
      <c r="A138" s="77"/>
      <c r="B138" s="78">
        <v>401808868</v>
      </c>
      <c r="C138" s="79" t="s">
        <v>246</v>
      </c>
      <c r="D138" s="80">
        <v>13.5</v>
      </c>
      <c r="E138" s="81" t="s">
        <v>190</v>
      </c>
      <c r="F138" s="82"/>
      <c r="G138" s="82">
        <v>100</v>
      </c>
      <c r="H138" s="83" t="s">
        <v>40</v>
      </c>
      <c r="I138" s="82" t="s">
        <v>68</v>
      </c>
      <c r="J138" s="82" t="s">
        <v>69</v>
      </c>
      <c r="K138" s="82">
        <v>24</v>
      </c>
      <c r="L138" s="82">
        <v>1</v>
      </c>
      <c r="M138" s="82">
        <v>8</v>
      </c>
      <c r="N138" s="82" t="s">
        <v>53</v>
      </c>
      <c r="O138" s="82" t="s">
        <v>54</v>
      </c>
      <c r="P138" s="82"/>
      <c r="Q138" s="84"/>
      <c r="R138" s="85">
        <v>0</v>
      </c>
      <c r="S138" s="85">
        <v>0</v>
      </c>
      <c r="T138" s="85">
        <v>0</v>
      </c>
      <c r="U138" s="82">
        <v>100</v>
      </c>
      <c r="V138" s="86" t="e">
        <v>#N/A</v>
      </c>
      <c r="W138" s="82" t="e">
        <v>#N/A</v>
      </c>
      <c r="X138" s="82">
        <v>60</v>
      </c>
      <c r="Y138" s="82">
        <v>0</v>
      </c>
      <c r="Z138" s="82" t="s">
        <v>55</v>
      </c>
      <c r="AA138" s="82">
        <v>100</v>
      </c>
      <c r="AB138" s="82">
        <v>50</v>
      </c>
      <c r="AC138" s="82"/>
      <c r="AD138" s="80" t="s">
        <v>63</v>
      </c>
      <c r="AE138" s="87"/>
      <c r="AF138" s="88">
        <v>1</v>
      </c>
      <c r="AG138" s="89">
        <v>0.95</v>
      </c>
      <c r="AH138" s="90">
        <v>0</v>
      </c>
      <c r="AI138" s="80">
        <v>13.5</v>
      </c>
      <c r="AJ138" s="89"/>
      <c r="AK138" s="88">
        <v>5.3250000000000002</v>
      </c>
      <c r="AL138" s="88"/>
      <c r="AM138" s="91" t="s">
        <v>41</v>
      </c>
      <c r="AN138" s="105"/>
      <c r="AW138" s="16"/>
      <c r="BD138" s="16"/>
    </row>
    <row r="139" spans="1:56">
      <c r="A139" s="77"/>
      <c r="B139" s="78">
        <v>401810571</v>
      </c>
      <c r="C139" s="79" t="s">
        <v>247</v>
      </c>
      <c r="D139" s="80">
        <v>19.25</v>
      </c>
      <c r="E139" s="81" t="s">
        <v>190</v>
      </c>
      <c r="F139" s="82"/>
      <c r="G139" s="82">
        <v>95</v>
      </c>
      <c r="H139" s="83" t="s">
        <v>40</v>
      </c>
      <c r="I139" s="82" t="s">
        <v>68</v>
      </c>
      <c r="J139" s="82" t="s">
        <v>69</v>
      </c>
      <c r="K139" s="82">
        <v>24</v>
      </c>
      <c r="L139" s="82">
        <v>1</v>
      </c>
      <c r="M139" s="82">
        <v>8</v>
      </c>
      <c r="N139" s="82" t="s">
        <v>53</v>
      </c>
      <c r="O139" s="82" t="s">
        <v>54</v>
      </c>
      <c r="P139" s="82"/>
      <c r="Q139" s="84"/>
      <c r="R139" s="85">
        <v>0</v>
      </c>
      <c r="S139" s="85">
        <v>0.75</v>
      </c>
      <c r="T139" s="85">
        <v>0.9</v>
      </c>
      <c r="U139" s="82" t="s">
        <v>40</v>
      </c>
      <c r="V139" s="86" t="s">
        <v>40</v>
      </c>
      <c r="W139" s="82" t="s">
        <v>40</v>
      </c>
      <c r="X139" s="82">
        <v>75</v>
      </c>
      <c r="Y139" s="82">
        <v>0</v>
      </c>
      <c r="Z139" s="82">
        <v>0</v>
      </c>
      <c r="AA139" s="82">
        <v>100</v>
      </c>
      <c r="AB139" s="82">
        <v>0</v>
      </c>
      <c r="AC139" s="82"/>
      <c r="AD139" s="80" t="s">
        <v>63</v>
      </c>
      <c r="AE139" s="87"/>
      <c r="AF139" s="88">
        <v>1</v>
      </c>
      <c r="AG139" s="89">
        <v>0.8</v>
      </c>
      <c r="AH139" s="90">
        <v>0</v>
      </c>
      <c r="AI139" s="80">
        <v>19.25</v>
      </c>
      <c r="AJ139" s="89"/>
      <c r="AK139" s="88">
        <v>6.6124999999999998</v>
      </c>
      <c r="AL139" s="88"/>
      <c r="AM139" s="91" t="s">
        <v>41</v>
      </c>
      <c r="AN139" s="105"/>
      <c r="AW139" s="16"/>
      <c r="BD139" s="16"/>
    </row>
    <row r="140" spans="1:56">
      <c r="A140" s="77"/>
      <c r="B140" s="78">
        <v>401810803</v>
      </c>
      <c r="C140" s="79" t="s">
        <v>177</v>
      </c>
      <c r="D140" s="80">
        <v>14</v>
      </c>
      <c r="E140" s="81" t="s">
        <v>190</v>
      </c>
      <c r="F140" s="82"/>
      <c r="G140" s="82">
        <v>100</v>
      </c>
      <c r="H140" s="83" t="s">
        <v>40</v>
      </c>
      <c r="I140" s="82" t="s">
        <v>68</v>
      </c>
      <c r="J140" s="82" t="s">
        <v>69</v>
      </c>
      <c r="K140" s="82">
        <v>24</v>
      </c>
      <c r="L140" s="82">
        <v>1</v>
      </c>
      <c r="M140" s="82"/>
      <c r="N140" s="82" t="s">
        <v>41</v>
      </c>
      <c r="O140" s="82" t="s">
        <v>54</v>
      </c>
      <c r="P140" s="82"/>
      <c r="Q140" s="84"/>
      <c r="R140" s="85">
        <v>0</v>
      </c>
      <c r="S140" s="85">
        <v>1</v>
      </c>
      <c r="T140" s="85">
        <v>0.7</v>
      </c>
      <c r="U140" s="82">
        <v>100</v>
      </c>
      <c r="V140" s="86" t="s">
        <v>40</v>
      </c>
      <c r="W140" s="82" t="s">
        <v>40</v>
      </c>
      <c r="X140" s="82" t="s">
        <v>40</v>
      </c>
      <c r="Y140" s="82">
        <v>0</v>
      </c>
      <c r="Z140" s="82">
        <v>0</v>
      </c>
      <c r="AA140" s="82">
        <v>100</v>
      </c>
      <c r="AB140" s="82">
        <v>0</v>
      </c>
      <c r="AC140" s="82"/>
      <c r="AD140" s="80" t="s">
        <v>84</v>
      </c>
      <c r="AE140" s="87"/>
      <c r="AF140" s="88">
        <v>0.9</v>
      </c>
      <c r="AG140" s="89">
        <v>0.8</v>
      </c>
      <c r="AH140" s="90">
        <v>0</v>
      </c>
      <c r="AI140" s="80">
        <v>14</v>
      </c>
      <c r="AJ140" s="89"/>
      <c r="AK140" s="88">
        <v>5.2</v>
      </c>
      <c r="AL140" s="88"/>
      <c r="AM140" s="91" t="s">
        <v>41</v>
      </c>
      <c r="AN140" s="105"/>
      <c r="AW140" s="16"/>
      <c r="BD140" s="16"/>
    </row>
    <row r="141" spans="1:56">
      <c r="A141" s="77">
        <v>45</v>
      </c>
      <c r="B141" s="78">
        <v>401810387</v>
      </c>
      <c r="C141" s="79" t="s">
        <v>142</v>
      </c>
      <c r="D141" s="80">
        <v>19.25</v>
      </c>
      <c r="E141" s="81" t="s">
        <v>141</v>
      </c>
      <c r="F141" s="82" t="s">
        <v>49</v>
      </c>
      <c r="G141" s="82"/>
      <c r="H141" s="83" t="s">
        <v>67</v>
      </c>
      <c r="I141" s="82" t="s">
        <v>68</v>
      </c>
      <c r="J141" s="82" t="s">
        <v>50</v>
      </c>
      <c r="K141" s="82">
        <v>24</v>
      </c>
      <c r="L141" s="82">
        <v>1</v>
      </c>
      <c r="M141" s="82">
        <v>8</v>
      </c>
      <c r="N141" s="82" t="s">
        <v>53</v>
      </c>
      <c r="O141" s="82" t="s">
        <v>54</v>
      </c>
      <c r="P141" s="82"/>
      <c r="Q141" s="84"/>
      <c r="R141" s="85">
        <v>0</v>
      </c>
      <c r="S141" s="85">
        <v>0</v>
      </c>
      <c r="T141" s="85">
        <v>0</v>
      </c>
      <c r="U141" s="82">
        <v>99</v>
      </c>
      <c r="V141" s="86" t="e">
        <v>#N/A</v>
      </c>
      <c r="W141" s="82" t="e">
        <v>#N/A</v>
      </c>
      <c r="X141" s="82">
        <v>85</v>
      </c>
      <c r="Y141" s="82" t="s">
        <v>80</v>
      </c>
      <c r="Z141" s="82" t="s">
        <v>55</v>
      </c>
      <c r="AA141" s="82">
        <v>50</v>
      </c>
      <c r="AB141" s="82">
        <v>0</v>
      </c>
      <c r="AC141" s="82"/>
      <c r="AD141" s="80" t="s">
        <v>84</v>
      </c>
      <c r="AE141" s="87"/>
      <c r="AF141" s="88">
        <v>1</v>
      </c>
      <c r="AG141" s="89">
        <v>0.8</v>
      </c>
      <c r="AH141" s="90">
        <v>0</v>
      </c>
      <c r="AI141" s="80">
        <v>19.25</v>
      </c>
      <c r="AJ141" s="89"/>
      <c r="AK141" s="88">
        <v>6.6124999999999998</v>
      </c>
      <c r="AL141" s="88"/>
      <c r="AM141" s="91" t="s">
        <v>41</v>
      </c>
      <c r="AN141" s="105">
        <v>-6.6124999999999998</v>
      </c>
      <c r="AW141" s="16"/>
      <c r="BD141" s="16"/>
    </row>
    <row r="142" spans="1:56">
      <c r="A142" s="77">
        <v>70</v>
      </c>
      <c r="B142" s="78">
        <v>401809420</v>
      </c>
      <c r="C142" s="79" t="s">
        <v>248</v>
      </c>
      <c r="D142" s="80">
        <v>16.75</v>
      </c>
      <c r="E142" s="81" t="s">
        <v>141</v>
      </c>
      <c r="F142" s="82"/>
      <c r="G142" s="82">
        <v>95</v>
      </c>
      <c r="H142" s="83" t="s">
        <v>40</v>
      </c>
      <c r="I142" s="82" t="s">
        <v>68</v>
      </c>
      <c r="J142" s="82" t="s">
        <v>69</v>
      </c>
      <c r="K142" s="82">
        <v>24</v>
      </c>
      <c r="L142" s="82">
        <v>1</v>
      </c>
      <c r="M142" s="82">
        <v>8</v>
      </c>
      <c r="N142" s="82" t="s">
        <v>53</v>
      </c>
      <c r="O142" s="82" t="s">
        <v>54</v>
      </c>
      <c r="P142" s="82"/>
      <c r="Q142" s="84"/>
      <c r="R142" s="85">
        <v>0</v>
      </c>
      <c r="S142" s="85">
        <v>1</v>
      </c>
      <c r="T142" s="85">
        <v>1</v>
      </c>
      <c r="U142" s="82" t="s">
        <v>40</v>
      </c>
      <c r="V142" s="86">
        <v>90</v>
      </c>
      <c r="W142" s="82">
        <v>90</v>
      </c>
      <c r="X142" s="82" t="s">
        <v>40</v>
      </c>
      <c r="Y142" s="82">
        <v>0</v>
      </c>
      <c r="Z142" s="82" t="s">
        <v>55</v>
      </c>
      <c r="AA142" s="82">
        <v>100</v>
      </c>
      <c r="AB142" s="82">
        <v>100</v>
      </c>
      <c r="AC142" s="82">
        <v>95</v>
      </c>
      <c r="AD142" s="80" t="s">
        <v>56</v>
      </c>
      <c r="AE142" s="87"/>
      <c r="AF142" s="88">
        <v>1</v>
      </c>
      <c r="AG142" s="89">
        <v>1</v>
      </c>
      <c r="AH142" s="90">
        <v>0</v>
      </c>
      <c r="AI142" s="80">
        <v>16.75</v>
      </c>
      <c r="AJ142" s="89"/>
      <c r="AK142" s="88">
        <v>6.1875</v>
      </c>
      <c r="AL142" s="88"/>
      <c r="AM142" s="91" t="s">
        <v>41</v>
      </c>
      <c r="AN142" s="105">
        <v>-6.1875</v>
      </c>
      <c r="AW142" s="16"/>
      <c r="BD142" s="16"/>
    </row>
    <row r="143" spans="1:56">
      <c r="A143" s="77">
        <v>27</v>
      </c>
      <c r="B143" s="78">
        <v>401809783</v>
      </c>
      <c r="C143" s="79" t="s">
        <v>249</v>
      </c>
      <c r="D143" s="80">
        <v>14.75</v>
      </c>
      <c r="E143" s="81" t="s">
        <v>39</v>
      </c>
      <c r="F143" s="82" t="s">
        <v>49</v>
      </c>
      <c r="G143" s="82" t="s">
        <v>49</v>
      </c>
      <c r="H143" s="83" t="s">
        <v>40</v>
      </c>
      <c r="I143" s="82" t="s">
        <v>41</v>
      </c>
      <c r="J143" s="82" t="s">
        <v>50</v>
      </c>
      <c r="K143" s="82">
        <v>24</v>
      </c>
      <c r="L143" s="82">
        <v>1</v>
      </c>
      <c r="M143" s="82">
        <v>8</v>
      </c>
      <c r="N143" s="82" t="s">
        <v>53</v>
      </c>
      <c r="O143" s="82"/>
      <c r="P143" s="82"/>
      <c r="Q143" s="84"/>
      <c r="R143" s="85">
        <v>0</v>
      </c>
      <c r="S143" s="85">
        <v>1</v>
      </c>
      <c r="T143" s="85">
        <v>0.6</v>
      </c>
      <c r="U143" s="82" t="s">
        <v>40</v>
      </c>
      <c r="V143" s="86" t="s">
        <v>40</v>
      </c>
      <c r="W143" s="82" t="s">
        <v>40</v>
      </c>
      <c r="X143" s="82">
        <v>90</v>
      </c>
      <c r="Y143" s="82">
        <v>0</v>
      </c>
      <c r="Z143" s="82" t="s">
        <v>55</v>
      </c>
      <c r="AA143" s="82">
        <v>0</v>
      </c>
      <c r="AB143" s="82">
        <v>0</v>
      </c>
      <c r="AC143" s="82"/>
      <c r="AD143" s="80" t="s">
        <v>63</v>
      </c>
      <c r="AE143" s="87"/>
      <c r="AF143" s="88">
        <v>0.8</v>
      </c>
      <c r="AG143" s="89">
        <v>0.7</v>
      </c>
      <c r="AH143" s="90">
        <v>0</v>
      </c>
      <c r="AI143" s="80">
        <v>14.75</v>
      </c>
      <c r="AJ143" s="89"/>
      <c r="AK143" s="88">
        <v>5.1875</v>
      </c>
      <c r="AL143" s="88"/>
      <c r="AM143" s="91" t="s">
        <v>41</v>
      </c>
      <c r="AN143" s="105">
        <v>-5.1875</v>
      </c>
      <c r="AW143" s="16"/>
      <c r="BD143" s="16"/>
    </row>
    <row r="144" spans="1:56">
      <c r="A144" s="77">
        <v>36</v>
      </c>
      <c r="B144" s="78">
        <v>401809791</v>
      </c>
      <c r="C144" s="79" t="s">
        <v>250</v>
      </c>
      <c r="D144" s="80">
        <v>15</v>
      </c>
      <c r="E144" s="81" t="s">
        <v>39</v>
      </c>
      <c r="F144" s="82" t="s">
        <v>49</v>
      </c>
      <c r="G144" s="82"/>
      <c r="H144" s="83" t="s">
        <v>40</v>
      </c>
      <c r="I144" s="82" t="s">
        <v>41</v>
      </c>
      <c r="J144" s="82" t="s">
        <v>50</v>
      </c>
      <c r="K144" s="82">
        <v>24</v>
      </c>
      <c r="L144" s="82">
        <v>1</v>
      </c>
      <c r="M144" s="82">
        <v>8</v>
      </c>
      <c r="N144" s="82" t="s">
        <v>53</v>
      </c>
      <c r="O144" s="82"/>
      <c r="P144" s="82"/>
      <c r="Q144" s="84"/>
      <c r="R144" s="85">
        <v>0</v>
      </c>
      <c r="S144" s="85">
        <v>0.25</v>
      </c>
      <c r="T144" s="85">
        <v>0.7</v>
      </c>
      <c r="U144" s="82" t="s">
        <v>40</v>
      </c>
      <c r="V144" s="86" t="s">
        <v>40</v>
      </c>
      <c r="W144" s="82" t="s">
        <v>40</v>
      </c>
      <c r="X144" s="82">
        <v>85</v>
      </c>
      <c r="Y144" s="82">
        <v>0</v>
      </c>
      <c r="Z144" s="82" t="s">
        <v>55</v>
      </c>
      <c r="AA144" s="82">
        <v>0</v>
      </c>
      <c r="AB144" s="82">
        <v>0</v>
      </c>
      <c r="AC144" s="82"/>
      <c r="AD144" s="80" t="s">
        <v>63</v>
      </c>
      <c r="AE144" s="87"/>
      <c r="AF144" s="88">
        <v>0.8</v>
      </c>
      <c r="AG144" s="89">
        <v>0.6</v>
      </c>
      <c r="AH144" s="90">
        <v>0</v>
      </c>
      <c r="AI144" s="80">
        <v>15</v>
      </c>
      <c r="AJ144" s="89"/>
      <c r="AK144" s="88">
        <v>5.1499999999999995</v>
      </c>
      <c r="AL144" s="88"/>
      <c r="AM144" s="91" t="s">
        <v>41</v>
      </c>
      <c r="AN144" s="105">
        <v>-5.1499999999999995</v>
      </c>
      <c r="AW144" s="16"/>
      <c r="BD144" s="16"/>
    </row>
    <row r="145" spans="1:56">
      <c r="A145" s="77"/>
      <c r="B145" s="78">
        <v>401805510</v>
      </c>
      <c r="C145" s="79" t="s">
        <v>251</v>
      </c>
      <c r="D145" s="80">
        <v>12.25</v>
      </c>
      <c r="E145" s="81"/>
      <c r="F145" s="82"/>
      <c r="G145" s="82"/>
      <c r="H145" s="83"/>
      <c r="I145" s="82"/>
      <c r="J145" s="82"/>
      <c r="K145" s="82"/>
      <c r="L145" s="82">
        <v>1</v>
      </c>
      <c r="M145" s="82">
        <v>8</v>
      </c>
      <c r="N145" s="82" t="s">
        <v>41</v>
      </c>
      <c r="O145" s="82" t="s">
        <v>252</v>
      </c>
      <c r="P145" s="82" t="s">
        <v>43</v>
      </c>
      <c r="Q145" s="84"/>
      <c r="R145" s="85">
        <v>0</v>
      </c>
      <c r="S145" s="85">
        <v>0.25</v>
      </c>
      <c r="T145" s="85">
        <v>0.8</v>
      </c>
      <c r="U145" s="82">
        <v>70</v>
      </c>
      <c r="V145" s="86" t="s">
        <v>40</v>
      </c>
      <c r="W145" s="82">
        <v>80</v>
      </c>
      <c r="X145" s="82">
        <v>70</v>
      </c>
      <c r="Y145" s="82">
        <v>0</v>
      </c>
      <c r="Z145" s="82" t="s">
        <v>55</v>
      </c>
      <c r="AA145" s="82"/>
      <c r="AB145" s="82"/>
      <c r="AC145" s="82">
        <v>100</v>
      </c>
      <c r="AD145" s="80" t="s">
        <v>63</v>
      </c>
      <c r="AE145" s="87"/>
      <c r="AF145" s="88">
        <v>0.5</v>
      </c>
      <c r="AG145" s="89">
        <v>0.8</v>
      </c>
      <c r="AH145" s="90">
        <v>0</v>
      </c>
      <c r="AI145" s="80">
        <v>12.25</v>
      </c>
      <c r="AJ145" s="89"/>
      <c r="AK145" s="88">
        <v>4.3624999999999998</v>
      </c>
      <c r="AL145" s="88"/>
      <c r="AM145" s="91" t="s">
        <v>41</v>
      </c>
      <c r="AN145" s="105"/>
      <c r="AW145" s="16"/>
      <c r="BD145" s="16"/>
    </row>
    <row r="146" spans="1:56">
      <c r="A146" s="77">
        <v>163</v>
      </c>
      <c r="B146" s="78">
        <v>401810362</v>
      </c>
      <c r="C146" s="79" t="s">
        <v>253</v>
      </c>
      <c r="D146" s="80">
        <v>9</v>
      </c>
      <c r="E146" s="81" t="s">
        <v>194</v>
      </c>
      <c r="F146" s="82"/>
      <c r="G146" s="82"/>
      <c r="H146" s="83" t="s">
        <v>40</v>
      </c>
      <c r="I146" s="82"/>
      <c r="J146" s="82" t="s">
        <v>41</v>
      </c>
      <c r="K146" s="82"/>
      <c r="L146" s="82">
        <v>1</v>
      </c>
      <c r="M146" s="82">
        <v>8</v>
      </c>
      <c r="N146" s="82" t="s">
        <v>192</v>
      </c>
      <c r="O146" s="82" t="s">
        <v>254</v>
      </c>
      <c r="P146" s="82"/>
      <c r="Q146" s="84"/>
      <c r="R146" s="85">
        <v>0</v>
      </c>
      <c r="S146" s="85">
        <v>0</v>
      </c>
      <c r="T146" s="85">
        <v>0</v>
      </c>
      <c r="U146" s="82" t="s">
        <v>40</v>
      </c>
      <c r="V146" s="86" t="e">
        <v>#N/A</v>
      </c>
      <c r="W146" s="82" t="e">
        <v>#N/A</v>
      </c>
      <c r="X146" s="82" t="e">
        <v>#N/A</v>
      </c>
      <c r="Y146" s="82">
        <v>0</v>
      </c>
      <c r="Z146" s="82">
        <v>0</v>
      </c>
      <c r="AA146" s="82">
        <v>0</v>
      </c>
      <c r="AB146" s="82">
        <v>0</v>
      </c>
      <c r="AC146" s="82"/>
      <c r="AD146" s="80" t="s">
        <v>41</v>
      </c>
      <c r="AE146" s="87"/>
      <c r="AF146" s="88">
        <v>0.5</v>
      </c>
      <c r="AG146" s="89" t="s">
        <v>41</v>
      </c>
      <c r="AH146" s="90">
        <v>0</v>
      </c>
      <c r="AI146" s="80">
        <v>9</v>
      </c>
      <c r="AJ146" s="89"/>
      <c r="AK146" s="88" t="e">
        <v>#VALUE!</v>
      </c>
      <c r="AL146" s="88"/>
      <c r="AM146" s="91" t="s">
        <v>41</v>
      </c>
      <c r="AN146" s="105" t="e">
        <v>#VALUE!</v>
      </c>
      <c r="AW146" s="16"/>
      <c r="BD146" s="16"/>
    </row>
    <row r="147" spans="1:56">
      <c r="A147" s="77"/>
      <c r="B147" s="78"/>
      <c r="C147" s="79"/>
      <c r="D147" s="80"/>
      <c r="E147" s="81"/>
      <c r="F147" s="82"/>
      <c r="G147" s="82"/>
      <c r="H147" s="83"/>
      <c r="I147" s="82"/>
      <c r="J147" s="82"/>
      <c r="K147" s="82"/>
      <c r="L147" s="82"/>
      <c r="M147" s="82"/>
      <c r="N147" s="82" t="s">
        <v>41</v>
      </c>
      <c r="O147" s="82"/>
      <c r="P147" s="82"/>
      <c r="Q147" s="84"/>
      <c r="R147" s="85">
        <v>0</v>
      </c>
      <c r="S147" s="85">
        <v>0</v>
      </c>
      <c r="T147" s="85">
        <v>0</v>
      </c>
      <c r="U147" s="82"/>
      <c r="V147" s="86"/>
      <c r="W147" s="82" t="e">
        <v>#N/A</v>
      </c>
      <c r="X147" s="82" t="e">
        <v>#N/A</v>
      </c>
      <c r="Y147" s="82" t="e">
        <v>#N/A</v>
      </c>
      <c r="Z147" s="82" t="e">
        <v>#N/A</v>
      </c>
      <c r="AA147" s="82"/>
      <c r="AB147" s="82"/>
      <c r="AC147" s="82"/>
      <c r="AD147" s="80" t="s">
        <v>41</v>
      </c>
      <c r="AE147" s="87"/>
      <c r="AF147" s="88"/>
      <c r="AG147" s="89" t="s">
        <v>41</v>
      </c>
      <c r="AH147" s="90">
        <v>0</v>
      </c>
      <c r="AI147" s="80">
        <v>0</v>
      </c>
      <c r="AJ147" s="89"/>
      <c r="AK147" s="88" t="e">
        <v>#VALUE!</v>
      </c>
      <c r="AL147" s="88"/>
      <c r="AM147" s="91" t="s">
        <v>41</v>
      </c>
      <c r="AN147" s="105"/>
      <c r="AW147" s="16"/>
      <c r="BD147" s="16"/>
    </row>
    <row r="148" spans="1:56">
      <c r="A148" s="77">
        <v>135</v>
      </c>
      <c r="B148" s="78">
        <v>401810483</v>
      </c>
      <c r="C148" s="79" t="s">
        <v>71</v>
      </c>
      <c r="D148" s="80">
        <v>19.5</v>
      </c>
      <c r="E148" s="81" t="s">
        <v>194</v>
      </c>
      <c r="F148" s="82"/>
      <c r="G148" s="82" t="s">
        <v>255</v>
      </c>
      <c r="H148" s="83" t="s">
        <v>40</v>
      </c>
      <c r="I148" s="82"/>
      <c r="J148" s="82" t="s">
        <v>41</v>
      </c>
      <c r="K148" s="82">
        <v>24</v>
      </c>
      <c r="L148" s="82">
        <v>1</v>
      </c>
      <c r="M148" s="82" t="s">
        <v>52</v>
      </c>
      <c r="N148" s="82" t="s">
        <v>53</v>
      </c>
      <c r="O148" s="82"/>
      <c r="P148" s="82"/>
      <c r="Q148" s="84"/>
      <c r="R148" s="85">
        <v>0</v>
      </c>
      <c r="S148" s="85">
        <v>0.75</v>
      </c>
      <c r="T148" s="85">
        <v>0.6</v>
      </c>
      <c r="U148" s="82" t="s">
        <v>40</v>
      </c>
      <c r="V148" s="86" t="s">
        <v>40</v>
      </c>
      <c r="W148" s="82" t="s">
        <v>40</v>
      </c>
      <c r="X148" s="82" t="s">
        <v>40</v>
      </c>
      <c r="Y148" s="82" t="s">
        <v>73</v>
      </c>
      <c r="Z148" s="82" t="s">
        <v>74</v>
      </c>
      <c r="AA148" s="82">
        <v>100</v>
      </c>
      <c r="AB148" s="82">
        <v>0</v>
      </c>
      <c r="AC148" s="82" t="s">
        <v>255</v>
      </c>
      <c r="AD148" s="80" t="s">
        <v>63</v>
      </c>
      <c r="AE148" s="87"/>
      <c r="AF148" s="88">
        <v>0.7</v>
      </c>
      <c r="AG148" s="89">
        <v>0.6</v>
      </c>
      <c r="AH148" s="90">
        <v>0</v>
      </c>
      <c r="AI148" s="80">
        <v>19.5</v>
      </c>
      <c r="AJ148" s="89"/>
      <c r="AK148" s="88">
        <v>6.1749999999999998</v>
      </c>
      <c r="AL148" s="88"/>
      <c r="AM148" s="91" t="s">
        <v>41</v>
      </c>
      <c r="AN148" s="105">
        <v>-6.1749999999999998</v>
      </c>
      <c r="AW148" s="16"/>
      <c r="BD148" s="16"/>
    </row>
    <row r="149" spans="1:56">
      <c r="A149" s="77">
        <v>136</v>
      </c>
      <c r="B149" s="78">
        <v>401811011</v>
      </c>
      <c r="C149" s="79" t="s">
        <v>256</v>
      </c>
      <c r="D149" s="80" t="s">
        <v>41</v>
      </c>
      <c r="E149" s="81" t="s">
        <v>194</v>
      </c>
      <c r="F149" s="82"/>
      <c r="G149" s="82"/>
      <c r="H149" s="83" t="s">
        <v>67</v>
      </c>
      <c r="I149" s="82"/>
      <c r="J149" s="82" t="s">
        <v>41</v>
      </c>
      <c r="K149" s="82"/>
      <c r="L149" s="82"/>
      <c r="M149" s="82"/>
      <c r="N149" s="82" t="s">
        <v>41</v>
      </c>
      <c r="O149" s="82"/>
      <c r="P149" s="82"/>
      <c r="Q149" s="84"/>
      <c r="R149" s="85">
        <v>0</v>
      </c>
      <c r="S149" s="85">
        <v>0</v>
      </c>
      <c r="T149" s="85">
        <v>0</v>
      </c>
      <c r="U149" s="82" t="e">
        <v>#N/A</v>
      </c>
      <c r="V149" s="86" t="e">
        <v>#N/A</v>
      </c>
      <c r="W149" s="82" t="e">
        <v>#N/A</v>
      </c>
      <c r="X149" s="82" t="e">
        <v>#N/A</v>
      </c>
      <c r="Y149" s="82">
        <v>0</v>
      </c>
      <c r="Z149" s="82">
        <v>0</v>
      </c>
      <c r="AA149" s="82">
        <v>0</v>
      </c>
      <c r="AB149" s="82">
        <v>0</v>
      </c>
      <c r="AC149" s="82"/>
      <c r="AD149" s="80"/>
      <c r="AE149" s="87"/>
      <c r="AF149" s="88"/>
      <c r="AG149" s="89" t="s">
        <v>41</v>
      </c>
      <c r="AH149" s="90">
        <v>0</v>
      </c>
      <c r="AI149" s="80" t="s">
        <v>41</v>
      </c>
      <c r="AJ149" s="89"/>
      <c r="AK149" s="88" t="e">
        <v>#VALUE!</v>
      </c>
      <c r="AL149" s="88"/>
      <c r="AM149" s="91" t="s">
        <v>41</v>
      </c>
      <c r="AN149" s="105" t="e">
        <v>#VALUE!</v>
      </c>
      <c r="AW149" s="16"/>
      <c r="BD149" s="16"/>
    </row>
    <row r="150" spans="1:56">
      <c r="A150" s="77">
        <v>137</v>
      </c>
      <c r="B150" s="78">
        <v>401806483</v>
      </c>
      <c r="C150" s="79" t="s">
        <v>257</v>
      </c>
      <c r="D150" s="80" t="s">
        <v>41</v>
      </c>
      <c r="E150" s="81" t="s">
        <v>194</v>
      </c>
      <c r="F150" s="82"/>
      <c r="G150" s="82"/>
      <c r="H150" s="83" t="s">
        <v>40</v>
      </c>
      <c r="I150" s="82"/>
      <c r="J150" s="82" t="s">
        <v>41</v>
      </c>
      <c r="K150" s="82"/>
      <c r="L150" s="82"/>
      <c r="M150" s="82"/>
      <c r="N150" s="82" t="s">
        <v>41</v>
      </c>
      <c r="O150" s="82"/>
      <c r="P150" s="82"/>
      <c r="Q150" s="84"/>
      <c r="R150" s="85">
        <v>0</v>
      </c>
      <c r="S150" s="85">
        <v>0</v>
      </c>
      <c r="T150" s="85">
        <v>0</v>
      </c>
      <c r="U150" s="82" t="e">
        <v>#N/A</v>
      </c>
      <c r="V150" s="86" t="e">
        <v>#N/A</v>
      </c>
      <c r="W150" s="82" t="e">
        <v>#N/A</v>
      </c>
      <c r="X150" s="82" t="e">
        <v>#N/A</v>
      </c>
      <c r="Y150" s="82">
        <v>0</v>
      </c>
      <c r="Z150" s="82">
        <v>0</v>
      </c>
      <c r="AA150" s="82">
        <v>0</v>
      </c>
      <c r="AB150" s="82">
        <v>0</v>
      </c>
      <c r="AC150" s="82"/>
      <c r="AD150" s="80"/>
      <c r="AE150" s="87"/>
      <c r="AF150" s="88"/>
      <c r="AG150" s="89" t="s">
        <v>41</v>
      </c>
      <c r="AH150" s="90">
        <v>0</v>
      </c>
      <c r="AI150" s="80" t="s">
        <v>41</v>
      </c>
      <c r="AJ150" s="89"/>
      <c r="AK150" s="88" t="e">
        <v>#VALUE!</v>
      </c>
      <c r="AL150" s="88"/>
      <c r="AM150" s="91" t="s">
        <v>41</v>
      </c>
      <c r="AN150" s="105" t="e">
        <v>#VALUE!</v>
      </c>
      <c r="AW150" s="16"/>
      <c r="BD150" s="16"/>
    </row>
    <row r="151" spans="1:56">
      <c r="A151" s="77">
        <v>138</v>
      </c>
      <c r="B151" s="78">
        <v>401810024</v>
      </c>
      <c r="C151" s="79" t="s">
        <v>258</v>
      </c>
      <c r="D151" s="80">
        <v>15.5</v>
      </c>
      <c r="E151" s="81" t="s">
        <v>194</v>
      </c>
      <c r="F151" s="82"/>
      <c r="G151" s="82">
        <v>90</v>
      </c>
      <c r="H151" s="83" t="s">
        <v>40</v>
      </c>
      <c r="I151" s="82" t="s">
        <v>68</v>
      </c>
      <c r="J151" s="82" t="s">
        <v>69</v>
      </c>
      <c r="K151" s="82">
        <v>24</v>
      </c>
      <c r="L151" s="82">
        <v>1</v>
      </c>
      <c r="M151" s="82">
        <v>8</v>
      </c>
      <c r="N151" s="82" t="s">
        <v>53</v>
      </c>
      <c r="O151" s="82" t="s">
        <v>54</v>
      </c>
      <c r="P151" s="82"/>
      <c r="Q151" s="84"/>
      <c r="R151" s="85">
        <v>0</v>
      </c>
      <c r="S151" s="85">
        <v>0.75</v>
      </c>
      <c r="T151" s="85">
        <v>1</v>
      </c>
      <c r="U151" s="82">
        <v>99</v>
      </c>
      <c r="V151" s="86" t="s">
        <v>40</v>
      </c>
      <c r="W151" s="82" t="s">
        <v>40</v>
      </c>
      <c r="X151" s="82">
        <v>85</v>
      </c>
      <c r="Y151" s="82">
        <v>0</v>
      </c>
      <c r="Z151" s="82" t="s">
        <v>55</v>
      </c>
      <c r="AA151" s="82">
        <v>50</v>
      </c>
      <c r="AB151" s="82">
        <v>100</v>
      </c>
      <c r="AC151" s="82">
        <v>90</v>
      </c>
      <c r="AD151" s="80" t="s">
        <v>63</v>
      </c>
      <c r="AE151" s="87"/>
      <c r="AF151" s="88">
        <v>1</v>
      </c>
      <c r="AG151" s="89">
        <v>1</v>
      </c>
      <c r="AH151" s="90">
        <v>0</v>
      </c>
      <c r="AI151" s="80">
        <v>15.5</v>
      </c>
      <c r="AJ151" s="89"/>
      <c r="AK151" s="88">
        <v>5.875</v>
      </c>
      <c r="AL151" s="88"/>
      <c r="AM151" s="91" t="s">
        <v>41</v>
      </c>
      <c r="AN151" s="105">
        <v>-5.875</v>
      </c>
      <c r="AW151" s="16"/>
      <c r="BD151" s="16"/>
    </row>
    <row r="152" spans="1:56">
      <c r="A152" s="77">
        <v>139</v>
      </c>
      <c r="B152" s="78">
        <v>401806973</v>
      </c>
      <c r="C152" s="79" t="s">
        <v>259</v>
      </c>
      <c r="D152" s="80" t="s">
        <v>41</v>
      </c>
      <c r="E152" s="81" t="s">
        <v>194</v>
      </c>
      <c r="F152" s="82"/>
      <c r="G152" s="82"/>
      <c r="H152" s="83" t="s">
        <v>67</v>
      </c>
      <c r="I152" s="82"/>
      <c r="J152" s="82" t="s">
        <v>41</v>
      </c>
      <c r="K152" s="82"/>
      <c r="L152" s="82"/>
      <c r="M152" s="82"/>
      <c r="N152" s="82" t="s">
        <v>41</v>
      </c>
      <c r="O152" s="82"/>
      <c r="P152" s="82"/>
      <c r="Q152" s="84"/>
      <c r="R152" s="85">
        <v>0</v>
      </c>
      <c r="S152" s="85">
        <v>0</v>
      </c>
      <c r="T152" s="85">
        <v>0</v>
      </c>
      <c r="U152" s="82" t="e">
        <v>#N/A</v>
      </c>
      <c r="V152" s="86" t="e">
        <v>#N/A</v>
      </c>
      <c r="W152" s="82" t="e">
        <v>#N/A</v>
      </c>
      <c r="X152" s="82" t="e">
        <v>#N/A</v>
      </c>
      <c r="Y152" s="82">
        <v>0</v>
      </c>
      <c r="Z152" s="82">
        <v>0</v>
      </c>
      <c r="AA152" s="82">
        <v>0</v>
      </c>
      <c r="AB152" s="82">
        <v>0</v>
      </c>
      <c r="AC152" s="82"/>
      <c r="AD152" s="80"/>
      <c r="AE152" s="87"/>
      <c r="AF152" s="88"/>
      <c r="AG152" s="89" t="s">
        <v>41</v>
      </c>
      <c r="AH152" s="90">
        <v>0</v>
      </c>
      <c r="AI152" s="80" t="s">
        <v>41</v>
      </c>
      <c r="AJ152" s="89"/>
      <c r="AK152" s="88" t="e">
        <v>#VALUE!</v>
      </c>
      <c r="AL152" s="88"/>
      <c r="AM152" s="91" t="s">
        <v>41</v>
      </c>
      <c r="AN152" s="105" t="e">
        <v>#VALUE!</v>
      </c>
      <c r="AW152" s="16"/>
      <c r="BD152" s="16"/>
    </row>
    <row r="153" spans="1:56">
      <c r="A153" s="77">
        <v>140</v>
      </c>
      <c r="B153" s="78">
        <v>401808458</v>
      </c>
      <c r="C153" s="79" t="s">
        <v>260</v>
      </c>
      <c r="D153" s="80" t="s">
        <v>41</v>
      </c>
      <c r="E153" s="81" t="s">
        <v>194</v>
      </c>
      <c r="F153" s="82"/>
      <c r="G153" s="82"/>
      <c r="H153" s="83" t="s">
        <v>40</v>
      </c>
      <c r="I153" s="82"/>
      <c r="J153" s="82" t="s">
        <v>41</v>
      </c>
      <c r="K153" s="82"/>
      <c r="L153" s="82"/>
      <c r="M153" s="82"/>
      <c r="N153" s="82" t="s">
        <v>41</v>
      </c>
      <c r="O153" s="82"/>
      <c r="P153" s="82"/>
      <c r="Q153" s="84"/>
      <c r="R153" s="85">
        <v>0</v>
      </c>
      <c r="S153" s="85">
        <v>0</v>
      </c>
      <c r="T153" s="85">
        <v>0</v>
      </c>
      <c r="U153" s="82" t="e">
        <v>#N/A</v>
      </c>
      <c r="V153" s="86" t="e">
        <v>#N/A</v>
      </c>
      <c r="W153" s="82" t="e">
        <v>#N/A</v>
      </c>
      <c r="X153" s="82" t="e">
        <v>#N/A</v>
      </c>
      <c r="Y153" s="82">
        <v>0</v>
      </c>
      <c r="Z153" s="82">
        <v>0</v>
      </c>
      <c r="AA153" s="82">
        <v>0</v>
      </c>
      <c r="AB153" s="82">
        <v>0</v>
      </c>
      <c r="AC153" s="82"/>
      <c r="AD153" s="80"/>
      <c r="AE153" s="87"/>
      <c r="AF153" s="88"/>
      <c r="AG153" s="89" t="s">
        <v>41</v>
      </c>
      <c r="AH153" s="90">
        <v>0</v>
      </c>
      <c r="AI153" s="80" t="s">
        <v>41</v>
      </c>
      <c r="AJ153" s="89"/>
      <c r="AK153" s="88" t="e">
        <v>#VALUE!</v>
      </c>
      <c r="AL153" s="88"/>
      <c r="AM153" s="91" t="s">
        <v>41</v>
      </c>
      <c r="AN153" s="105" t="e">
        <v>#VALUE!</v>
      </c>
      <c r="AW153" s="16"/>
      <c r="BD153" s="16"/>
    </row>
    <row r="154" spans="1:56">
      <c r="A154" s="77">
        <v>141</v>
      </c>
      <c r="B154" s="78">
        <v>401805904</v>
      </c>
      <c r="C154" s="79" t="s">
        <v>261</v>
      </c>
      <c r="D154" s="80">
        <v>4</v>
      </c>
      <c r="E154" s="81" t="s">
        <v>194</v>
      </c>
      <c r="F154" s="82" t="s">
        <v>49</v>
      </c>
      <c r="G154" s="82"/>
      <c r="H154" s="83" t="s">
        <v>40</v>
      </c>
      <c r="I154" s="82"/>
      <c r="J154" s="82" t="s">
        <v>50</v>
      </c>
      <c r="K154" s="82">
        <v>24</v>
      </c>
      <c r="L154" s="82">
        <v>1</v>
      </c>
      <c r="M154" s="82">
        <v>8</v>
      </c>
      <c r="N154" s="82" t="s">
        <v>53</v>
      </c>
      <c r="O154" s="82" t="s">
        <v>54</v>
      </c>
      <c r="P154" s="82"/>
      <c r="Q154" s="84"/>
      <c r="R154" s="85">
        <v>0</v>
      </c>
      <c r="S154" s="85">
        <v>0</v>
      </c>
      <c r="T154" s="85">
        <v>0</v>
      </c>
      <c r="U154" s="82">
        <v>100</v>
      </c>
      <c r="V154" s="86" t="e">
        <v>#N/A</v>
      </c>
      <c r="W154" s="82" t="e">
        <v>#N/A</v>
      </c>
      <c r="X154" s="82">
        <v>92</v>
      </c>
      <c r="Y154" s="82">
        <v>0</v>
      </c>
      <c r="Z154" s="82" t="s">
        <v>55</v>
      </c>
      <c r="AA154" s="82">
        <v>100</v>
      </c>
      <c r="AB154" s="82">
        <v>0</v>
      </c>
      <c r="AC154" s="82"/>
      <c r="AD154" s="80" t="s">
        <v>41</v>
      </c>
      <c r="AE154" s="87"/>
      <c r="AF154" s="88">
        <v>0.9</v>
      </c>
      <c r="AG154" s="89">
        <v>0.7</v>
      </c>
      <c r="AH154" s="90">
        <v>0</v>
      </c>
      <c r="AI154" s="80">
        <v>4</v>
      </c>
      <c r="AJ154" s="89"/>
      <c r="AK154" s="88">
        <v>2.6</v>
      </c>
      <c r="AL154" s="88"/>
      <c r="AM154" s="91" t="s">
        <v>41</v>
      </c>
      <c r="AN154" s="105">
        <v>-2.6</v>
      </c>
      <c r="AW154" s="16"/>
      <c r="BD154" s="16"/>
    </row>
    <row r="155" spans="1:56">
      <c r="A155" s="77">
        <v>142</v>
      </c>
      <c r="B155" s="78">
        <v>401808884</v>
      </c>
      <c r="C155" s="79" t="s">
        <v>262</v>
      </c>
      <c r="D155" s="80">
        <v>7.5</v>
      </c>
      <c r="E155" s="81" t="s">
        <v>194</v>
      </c>
      <c r="F155" s="82"/>
      <c r="G155" s="82">
        <v>45</v>
      </c>
      <c r="H155" s="83" t="s">
        <v>40</v>
      </c>
      <c r="I155" s="82" t="s">
        <v>68</v>
      </c>
      <c r="J155" s="82" t="s">
        <v>69</v>
      </c>
      <c r="K155" s="82">
        <v>24</v>
      </c>
      <c r="L155" s="82">
        <v>1</v>
      </c>
      <c r="M155" s="82">
        <v>8</v>
      </c>
      <c r="N155" s="82" t="s">
        <v>53</v>
      </c>
      <c r="O155" s="82" t="s">
        <v>62</v>
      </c>
      <c r="P155" s="82">
        <v>29</v>
      </c>
      <c r="Q155" s="82"/>
      <c r="R155" s="85">
        <v>0</v>
      </c>
      <c r="S155" s="85">
        <v>0</v>
      </c>
      <c r="T155" s="85">
        <v>0</v>
      </c>
      <c r="U155" s="82" t="s">
        <v>40</v>
      </c>
      <c r="V155" s="86" t="e">
        <v>#N/A</v>
      </c>
      <c r="W155" s="82" t="e">
        <v>#N/A</v>
      </c>
      <c r="X155" s="82" t="s">
        <v>40</v>
      </c>
      <c r="Y155" s="82">
        <v>0</v>
      </c>
      <c r="Z155" s="82">
        <v>0</v>
      </c>
      <c r="AA155" s="82">
        <v>100</v>
      </c>
      <c r="AB155" s="82">
        <v>0</v>
      </c>
      <c r="AC155" s="82">
        <v>45</v>
      </c>
      <c r="AD155" s="80" t="s">
        <v>263</v>
      </c>
      <c r="AE155" s="87"/>
      <c r="AF155" s="88">
        <v>1</v>
      </c>
      <c r="AG155" s="89">
        <v>0.8</v>
      </c>
      <c r="AH155" s="90">
        <v>0</v>
      </c>
      <c r="AI155" s="80">
        <v>7.5</v>
      </c>
      <c r="AJ155" s="89"/>
      <c r="AK155" s="88">
        <v>3.6749999999999998</v>
      </c>
      <c r="AL155" s="88"/>
      <c r="AM155" s="91" t="s">
        <v>41</v>
      </c>
      <c r="AN155" s="105">
        <v>-3.6749999999999998</v>
      </c>
      <c r="AW155" s="16"/>
      <c r="BD155" s="16"/>
    </row>
    <row r="156" spans="1:56">
      <c r="A156" s="77">
        <v>143</v>
      </c>
      <c r="B156" s="78">
        <v>401805422</v>
      </c>
      <c r="C156" s="79" t="s">
        <v>264</v>
      </c>
      <c r="D156" s="80">
        <v>20</v>
      </c>
      <c r="E156" s="81" t="s">
        <v>194</v>
      </c>
      <c r="F156" s="82"/>
      <c r="G156" s="82"/>
      <c r="H156" s="83" t="s">
        <v>67</v>
      </c>
      <c r="I156" s="82" t="s">
        <v>68</v>
      </c>
      <c r="J156" s="82" t="s">
        <v>69</v>
      </c>
      <c r="K156" s="82">
        <v>24</v>
      </c>
      <c r="L156" s="82">
        <v>1</v>
      </c>
      <c r="M156" s="82"/>
      <c r="N156" s="82" t="s">
        <v>53</v>
      </c>
      <c r="O156" s="82" t="s">
        <v>54</v>
      </c>
      <c r="P156" s="82"/>
      <c r="Q156" s="84"/>
      <c r="R156" s="85">
        <v>0</v>
      </c>
      <c r="S156" s="85">
        <v>1</v>
      </c>
      <c r="T156" s="85">
        <v>1</v>
      </c>
      <c r="U156" s="82">
        <v>90</v>
      </c>
      <c r="V156" s="86" t="s">
        <v>40</v>
      </c>
      <c r="W156" s="82">
        <v>75</v>
      </c>
      <c r="X156" s="82" t="s">
        <v>40</v>
      </c>
      <c r="Y156" s="82">
        <v>0</v>
      </c>
      <c r="Z156" s="82" t="s">
        <v>55</v>
      </c>
      <c r="AA156" s="82">
        <v>100</v>
      </c>
      <c r="AB156" s="82">
        <v>100</v>
      </c>
      <c r="AC156" s="82"/>
      <c r="AD156" s="80" t="s">
        <v>56</v>
      </c>
      <c r="AE156" s="87"/>
      <c r="AF156" s="88">
        <v>1</v>
      </c>
      <c r="AG156" s="89">
        <v>1</v>
      </c>
      <c r="AH156" s="90">
        <v>0</v>
      </c>
      <c r="AI156" s="80">
        <v>20</v>
      </c>
      <c r="AJ156" s="89"/>
      <c r="AK156" s="88">
        <v>7</v>
      </c>
      <c r="AL156" s="88"/>
      <c r="AM156" s="91" t="s">
        <v>41</v>
      </c>
      <c r="AN156" s="105">
        <v>-7</v>
      </c>
      <c r="AW156" s="16"/>
      <c r="BD156" s="16"/>
    </row>
    <row r="157" spans="1:56">
      <c r="A157" s="77">
        <v>144</v>
      </c>
      <c r="B157" s="78">
        <v>401809412</v>
      </c>
      <c r="C157" s="79" t="s">
        <v>265</v>
      </c>
      <c r="D157" s="80" t="s">
        <v>41</v>
      </c>
      <c r="E157" s="81" t="s">
        <v>194</v>
      </c>
      <c r="F157" s="82" t="s">
        <v>49</v>
      </c>
      <c r="G157" s="82"/>
      <c r="H157" s="83" t="s">
        <v>67</v>
      </c>
      <c r="I157" s="82" t="s">
        <v>68</v>
      </c>
      <c r="J157" s="82" t="s">
        <v>41</v>
      </c>
      <c r="K157" s="82" t="s">
        <v>60</v>
      </c>
      <c r="L157" s="82"/>
      <c r="M157" s="82">
        <v>8</v>
      </c>
      <c r="N157" s="82" t="s">
        <v>41</v>
      </c>
      <c r="O157" s="82"/>
      <c r="P157" s="82"/>
      <c r="Q157" s="84"/>
      <c r="R157" s="85">
        <v>0</v>
      </c>
      <c r="S157" s="85">
        <v>0</v>
      </c>
      <c r="T157" s="85">
        <v>0</v>
      </c>
      <c r="U157" s="82" t="s">
        <v>40</v>
      </c>
      <c r="V157" s="86" t="e">
        <v>#N/A</v>
      </c>
      <c r="W157" s="82" t="e">
        <v>#N/A</v>
      </c>
      <c r="X157" s="82" t="s">
        <v>40</v>
      </c>
      <c r="Y157" s="82">
        <v>0</v>
      </c>
      <c r="Z157" s="82" t="s">
        <v>55</v>
      </c>
      <c r="AA157" s="82">
        <v>0</v>
      </c>
      <c r="AB157" s="82">
        <v>0</v>
      </c>
      <c r="AC157" s="82"/>
      <c r="AD157" s="80" t="s">
        <v>41</v>
      </c>
      <c r="AE157" s="87"/>
      <c r="AF157" s="88">
        <v>0.4</v>
      </c>
      <c r="AG157" s="89" t="s">
        <v>41</v>
      </c>
      <c r="AH157" s="90">
        <v>0</v>
      </c>
      <c r="AI157" s="80" t="s">
        <v>41</v>
      </c>
      <c r="AJ157" s="89"/>
      <c r="AK157" s="88" t="e">
        <v>#VALUE!</v>
      </c>
      <c r="AL157" s="88"/>
      <c r="AM157" s="91" t="s">
        <v>41</v>
      </c>
      <c r="AN157" s="105" t="e">
        <v>#VALUE!</v>
      </c>
      <c r="AW157" s="16"/>
      <c r="BD157" s="16"/>
    </row>
    <row r="158" spans="1:56">
      <c r="A158" s="77">
        <v>145</v>
      </c>
      <c r="B158" s="78">
        <v>401805430</v>
      </c>
      <c r="C158" s="79" t="s">
        <v>266</v>
      </c>
      <c r="D158" s="80">
        <v>19.5</v>
      </c>
      <c r="E158" s="81" t="s">
        <v>194</v>
      </c>
      <c r="F158" s="82"/>
      <c r="G158" s="82">
        <v>100</v>
      </c>
      <c r="H158" s="83" t="s">
        <v>67</v>
      </c>
      <c r="I158" s="82" t="s">
        <v>93</v>
      </c>
      <c r="J158" s="82" t="s">
        <v>69</v>
      </c>
      <c r="K158" s="82">
        <v>24</v>
      </c>
      <c r="L158" s="82">
        <v>1</v>
      </c>
      <c r="M158" s="82" t="s">
        <v>52</v>
      </c>
      <c r="N158" s="82" t="s">
        <v>41</v>
      </c>
      <c r="O158" s="82" t="s">
        <v>54</v>
      </c>
      <c r="P158" s="82"/>
      <c r="Q158" s="84"/>
      <c r="R158" s="85">
        <v>0</v>
      </c>
      <c r="S158" s="85">
        <v>1</v>
      </c>
      <c r="T158" s="85">
        <v>1</v>
      </c>
      <c r="U158" s="82">
        <v>90</v>
      </c>
      <c r="V158" s="86" t="s">
        <v>40</v>
      </c>
      <c r="W158" s="82">
        <v>90</v>
      </c>
      <c r="X158" s="82" t="s">
        <v>40</v>
      </c>
      <c r="Y158" s="82">
        <v>0</v>
      </c>
      <c r="Z158" s="82" t="s">
        <v>55</v>
      </c>
      <c r="AA158" s="82">
        <v>100</v>
      </c>
      <c r="AB158" s="82">
        <v>100</v>
      </c>
      <c r="AC158" s="82">
        <v>100</v>
      </c>
      <c r="AD158" s="80" t="s">
        <v>56</v>
      </c>
      <c r="AE158" s="87"/>
      <c r="AF158" s="88">
        <v>1</v>
      </c>
      <c r="AG158" s="89">
        <v>1</v>
      </c>
      <c r="AH158" s="90">
        <v>0</v>
      </c>
      <c r="AI158" s="80">
        <v>19.5</v>
      </c>
      <c r="AJ158" s="89"/>
      <c r="AK158" s="88">
        <v>6.875</v>
      </c>
      <c r="AL158" s="88"/>
      <c r="AM158" s="91" t="s">
        <v>41</v>
      </c>
      <c r="AN158" s="105">
        <v>-6.875</v>
      </c>
      <c r="AW158" s="16"/>
      <c r="BD158" s="16"/>
    </row>
    <row r="159" spans="1:56">
      <c r="A159" s="77">
        <v>146</v>
      </c>
      <c r="B159" s="78">
        <v>401805326</v>
      </c>
      <c r="C159" s="79" t="s">
        <v>267</v>
      </c>
      <c r="D159" s="80">
        <v>12.75</v>
      </c>
      <c r="E159" s="81" t="s">
        <v>194</v>
      </c>
      <c r="F159" s="82"/>
      <c r="G159" s="82">
        <v>70</v>
      </c>
      <c r="H159" s="83" t="s">
        <v>67</v>
      </c>
      <c r="I159" s="82" t="s">
        <v>68</v>
      </c>
      <c r="J159" s="82" t="s">
        <v>69</v>
      </c>
      <c r="K159" s="82">
        <v>24</v>
      </c>
      <c r="L159" s="82">
        <v>1</v>
      </c>
      <c r="M159" s="82">
        <v>8</v>
      </c>
      <c r="N159" s="82" t="s">
        <v>53</v>
      </c>
      <c r="O159" s="82" t="s">
        <v>54</v>
      </c>
      <c r="P159" s="82"/>
      <c r="Q159" s="84"/>
      <c r="R159" s="85">
        <v>0</v>
      </c>
      <c r="S159" s="85">
        <v>1</v>
      </c>
      <c r="T159" s="85">
        <v>0.9</v>
      </c>
      <c r="U159" s="82">
        <v>90</v>
      </c>
      <c r="V159" s="86" t="s">
        <v>40</v>
      </c>
      <c r="W159" s="82" t="s">
        <v>40</v>
      </c>
      <c r="X159" s="82">
        <v>92</v>
      </c>
      <c r="Y159" s="82">
        <v>0</v>
      </c>
      <c r="Z159" s="82" t="s">
        <v>55</v>
      </c>
      <c r="AA159" s="82">
        <v>100</v>
      </c>
      <c r="AB159" s="82">
        <v>100</v>
      </c>
      <c r="AC159" s="82">
        <v>70</v>
      </c>
      <c r="AD159" s="80" t="s">
        <v>63</v>
      </c>
      <c r="AE159" s="87"/>
      <c r="AF159" s="88">
        <v>1</v>
      </c>
      <c r="AG159" s="89">
        <v>1</v>
      </c>
      <c r="AH159" s="90">
        <v>0</v>
      </c>
      <c r="AI159" s="80">
        <v>12.75</v>
      </c>
      <c r="AJ159" s="89"/>
      <c r="AK159" s="88">
        <v>5.1875</v>
      </c>
      <c r="AL159" s="88"/>
      <c r="AM159" s="91" t="s">
        <v>41</v>
      </c>
      <c r="AN159" s="105">
        <v>-5.1875</v>
      </c>
      <c r="AW159" s="16"/>
      <c r="BD159" s="16"/>
    </row>
    <row r="160" spans="1:56">
      <c r="A160" s="77">
        <v>147</v>
      </c>
      <c r="B160" s="78">
        <v>401805141</v>
      </c>
      <c r="C160" s="79" t="s">
        <v>268</v>
      </c>
      <c r="D160" s="80">
        <v>11.5</v>
      </c>
      <c r="E160" s="81" t="s">
        <v>194</v>
      </c>
      <c r="F160" s="82"/>
      <c r="G160" s="82">
        <v>100</v>
      </c>
      <c r="H160" s="83" t="s">
        <v>40</v>
      </c>
      <c r="I160" s="82" t="s">
        <v>68</v>
      </c>
      <c r="J160" s="82" t="s">
        <v>69</v>
      </c>
      <c r="K160" s="82">
        <v>24</v>
      </c>
      <c r="L160" s="82">
        <v>1</v>
      </c>
      <c r="M160" s="82">
        <v>8</v>
      </c>
      <c r="N160" s="82" t="s">
        <v>53</v>
      </c>
      <c r="O160" s="82" t="s">
        <v>70</v>
      </c>
      <c r="P160" s="82"/>
      <c r="Q160" s="84"/>
      <c r="R160" s="85">
        <v>0</v>
      </c>
      <c r="S160" s="85">
        <v>1</v>
      </c>
      <c r="T160" s="85">
        <v>0.8</v>
      </c>
      <c r="U160" s="82" t="s">
        <v>40</v>
      </c>
      <c r="V160" s="86" t="s">
        <v>40</v>
      </c>
      <c r="W160" s="82" t="s">
        <v>40</v>
      </c>
      <c r="X160" s="82" t="s">
        <v>40</v>
      </c>
      <c r="Y160" s="82">
        <v>0</v>
      </c>
      <c r="Z160" s="82" t="s">
        <v>55</v>
      </c>
      <c r="AA160" s="82">
        <v>100</v>
      </c>
      <c r="AB160" s="82">
        <v>0</v>
      </c>
      <c r="AC160" s="82">
        <v>100</v>
      </c>
      <c r="AD160" s="80" t="s">
        <v>63</v>
      </c>
      <c r="AE160" s="87"/>
      <c r="AF160" s="88">
        <v>1</v>
      </c>
      <c r="AG160" s="89">
        <v>0.9</v>
      </c>
      <c r="AH160" s="90">
        <v>0</v>
      </c>
      <c r="AI160" s="80">
        <v>11.5</v>
      </c>
      <c r="AJ160" s="89"/>
      <c r="AK160" s="88">
        <v>4.7750000000000004</v>
      </c>
      <c r="AL160" s="88"/>
      <c r="AM160" s="91" t="s">
        <v>41</v>
      </c>
      <c r="AN160" s="105">
        <v>-4.7750000000000004</v>
      </c>
      <c r="AW160" s="16"/>
      <c r="BD160" s="16"/>
    </row>
    <row r="161" spans="1:56">
      <c r="A161" s="77">
        <v>148</v>
      </c>
      <c r="B161" s="78">
        <v>401805986</v>
      </c>
      <c r="C161" s="79" t="s">
        <v>269</v>
      </c>
      <c r="D161" s="80">
        <v>8</v>
      </c>
      <c r="E161" s="81" t="s">
        <v>194</v>
      </c>
      <c r="F161" s="82"/>
      <c r="G161" s="82">
        <v>90</v>
      </c>
      <c r="H161" s="83" t="s">
        <v>40</v>
      </c>
      <c r="I161" s="82" t="s">
        <v>68</v>
      </c>
      <c r="J161" s="82" t="s">
        <v>69</v>
      </c>
      <c r="K161" s="82"/>
      <c r="L161" s="82">
        <v>1</v>
      </c>
      <c r="M161" s="82">
        <v>8</v>
      </c>
      <c r="N161" s="82" t="s">
        <v>53</v>
      </c>
      <c r="O161" s="82"/>
      <c r="P161" s="82"/>
      <c r="Q161" s="84"/>
      <c r="R161" s="85">
        <v>0</v>
      </c>
      <c r="S161" s="85">
        <v>0</v>
      </c>
      <c r="T161" s="85">
        <v>0</v>
      </c>
      <c r="U161" s="82">
        <v>100</v>
      </c>
      <c r="V161" s="86" t="e">
        <v>#N/A</v>
      </c>
      <c r="W161" s="82" t="e">
        <v>#N/A</v>
      </c>
      <c r="X161" s="82">
        <v>60</v>
      </c>
      <c r="Y161" s="82">
        <v>0</v>
      </c>
      <c r="Z161" s="82">
        <v>0</v>
      </c>
      <c r="AA161" s="82">
        <v>0</v>
      </c>
      <c r="AB161" s="82">
        <v>0</v>
      </c>
      <c r="AC161" s="82">
        <v>90</v>
      </c>
      <c r="AD161" s="80" t="s">
        <v>84</v>
      </c>
      <c r="AE161" s="87"/>
      <c r="AF161" s="88">
        <v>0.8</v>
      </c>
      <c r="AG161" s="89">
        <v>0.8</v>
      </c>
      <c r="AH161" s="90">
        <v>0</v>
      </c>
      <c r="AI161" s="80">
        <v>8</v>
      </c>
      <c r="AJ161" s="89"/>
      <c r="AK161" s="88">
        <v>3.5999999999999996</v>
      </c>
      <c r="AL161" s="88"/>
      <c r="AM161" s="91" t="s">
        <v>41</v>
      </c>
      <c r="AN161" s="105">
        <v>-3.5999999999999996</v>
      </c>
      <c r="AW161" s="16"/>
      <c r="BD161" s="16"/>
    </row>
    <row r="162" spans="1:56">
      <c r="A162" s="77">
        <v>149</v>
      </c>
      <c r="B162" s="78">
        <v>401811116</v>
      </c>
      <c r="C162" s="79" t="s">
        <v>270</v>
      </c>
      <c r="D162" s="80">
        <v>18.75</v>
      </c>
      <c r="E162" s="81" t="s">
        <v>194</v>
      </c>
      <c r="F162" s="82"/>
      <c r="G162" s="82">
        <v>100</v>
      </c>
      <c r="H162" s="83" t="s">
        <v>67</v>
      </c>
      <c r="I162" s="82" t="s">
        <v>68</v>
      </c>
      <c r="J162" s="82" t="s">
        <v>69</v>
      </c>
      <c r="K162" s="82">
        <v>24</v>
      </c>
      <c r="L162" s="82">
        <v>1</v>
      </c>
      <c r="M162" s="82">
        <v>8</v>
      </c>
      <c r="N162" s="82" t="s">
        <v>53</v>
      </c>
      <c r="O162" s="82" t="s">
        <v>54</v>
      </c>
      <c r="P162" s="82"/>
      <c r="Q162" s="84"/>
      <c r="R162" s="85">
        <v>0</v>
      </c>
      <c r="S162" s="85">
        <v>0</v>
      </c>
      <c r="T162" s="85">
        <v>0</v>
      </c>
      <c r="U162" s="82">
        <v>100</v>
      </c>
      <c r="V162" s="86" t="e">
        <v>#N/A</v>
      </c>
      <c r="W162" s="82" t="e">
        <v>#N/A</v>
      </c>
      <c r="X162" s="82">
        <v>90</v>
      </c>
      <c r="Y162" s="82" t="s">
        <v>80</v>
      </c>
      <c r="Z162" s="82" t="s">
        <v>148</v>
      </c>
      <c r="AA162" s="82">
        <v>100</v>
      </c>
      <c r="AB162" s="82">
        <v>0</v>
      </c>
      <c r="AC162" s="82">
        <v>100</v>
      </c>
      <c r="AD162" s="80" t="s">
        <v>56</v>
      </c>
      <c r="AE162" s="87"/>
      <c r="AF162" s="88">
        <v>1</v>
      </c>
      <c r="AG162" s="89">
        <v>1</v>
      </c>
      <c r="AH162" s="90">
        <v>0</v>
      </c>
      <c r="AI162" s="80">
        <v>18.75</v>
      </c>
      <c r="AJ162" s="89"/>
      <c r="AK162" s="88">
        <v>6.6875</v>
      </c>
      <c r="AL162" s="88"/>
      <c r="AM162" s="91" t="s">
        <v>41</v>
      </c>
      <c r="AN162" s="105">
        <v>-6.6875</v>
      </c>
      <c r="AW162" s="16"/>
      <c r="BD162" s="16"/>
    </row>
    <row r="163" spans="1:56">
      <c r="A163" s="77">
        <v>150</v>
      </c>
      <c r="B163" s="78">
        <v>401808747</v>
      </c>
      <c r="C163" s="79" t="s">
        <v>271</v>
      </c>
      <c r="D163" s="80" t="s">
        <v>41</v>
      </c>
      <c r="E163" s="81" t="s">
        <v>194</v>
      </c>
      <c r="F163" s="82"/>
      <c r="G163" s="82"/>
      <c r="H163" s="83" t="s">
        <v>40</v>
      </c>
      <c r="I163" s="82"/>
      <c r="J163" s="82" t="s">
        <v>41</v>
      </c>
      <c r="K163" s="82"/>
      <c r="L163" s="82"/>
      <c r="M163" s="82"/>
      <c r="N163" s="82" t="s">
        <v>41</v>
      </c>
      <c r="O163" s="82"/>
      <c r="P163" s="82"/>
      <c r="Q163" s="84"/>
      <c r="R163" s="85">
        <v>0</v>
      </c>
      <c r="S163" s="85">
        <v>0</v>
      </c>
      <c r="T163" s="85">
        <v>0</v>
      </c>
      <c r="U163" s="82" t="e">
        <v>#N/A</v>
      </c>
      <c r="V163" s="86" t="e">
        <v>#N/A</v>
      </c>
      <c r="W163" s="82" t="e">
        <v>#N/A</v>
      </c>
      <c r="X163" s="82" t="e">
        <v>#N/A</v>
      </c>
      <c r="Y163" s="82">
        <v>0</v>
      </c>
      <c r="Z163" s="82">
        <v>0</v>
      </c>
      <c r="AA163" s="82">
        <v>0</v>
      </c>
      <c r="AB163" s="82">
        <v>0</v>
      </c>
      <c r="AC163" s="82"/>
      <c r="AD163" s="80"/>
      <c r="AE163" s="87"/>
      <c r="AF163" s="88"/>
      <c r="AG163" s="89" t="s">
        <v>41</v>
      </c>
      <c r="AH163" s="90">
        <v>0</v>
      </c>
      <c r="AI163" s="80" t="s">
        <v>41</v>
      </c>
      <c r="AJ163" s="89"/>
      <c r="AK163" s="88" t="e">
        <v>#VALUE!</v>
      </c>
      <c r="AL163" s="88"/>
      <c r="AM163" s="91" t="s">
        <v>41</v>
      </c>
      <c r="AN163" s="105" t="e">
        <v>#VALUE!</v>
      </c>
      <c r="AW163" s="16"/>
      <c r="BD163" s="16"/>
    </row>
    <row r="164" spans="1:56">
      <c r="A164" s="77">
        <v>151</v>
      </c>
      <c r="B164" s="78">
        <v>401805945</v>
      </c>
      <c r="C164" s="79" t="s">
        <v>272</v>
      </c>
      <c r="D164" s="80">
        <v>19</v>
      </c>
      <c r="E164" s="81" t="s">
        <v>194</v>
      </c>
      <c r="F164" s="82"/>
      <c r="G164" s="82">
        <v>100</v>
      </c>
      <c r="H164" s="83" t="s">
        <v>67</v>
      </c>
      <c r="I164" s="82" t="s">
        <v>68</v>
      </c>
      <c r="J164" s="82" t="s">
        <v>69</v>
      </c>
      <c r="K164" s="82">
        <v>24</v>
      </c>
      <c r="L164" s="82">
        <v>1</v>
      </c>
      <c r="M164" s="82">
        <v>8</v>
      </c>
      <c r="N164" s="82" t="s">
        <v>53</v>
      </c>
      <c r="O164" s="82" t="s">
        <v>54</v>
      </c>
      <c r="P164" s="82"/>
      <c r="Q164" s="84"/>
      <c r="R164" s="85">
        <v>0</v>
      </c>
      <c r="S164" s="85">
        <v>1</v>
      </c>
      <c r="T164" s="85">
        <v>1</v>
      </c>
      <c r="U164" s="82">
        <v>100</v>
      </c>
      <c r="V164" s="86" t="s">
        <v>40</v>
      </c>
      <c r="W164" s="82">
        <v>90</v>
      </c>
      <c r="X164" s="82" t="s">
        <v>40</v>
      </c>
      <c r="Y164" s="82">
        <v>0</v>
      </c>
      <c r="Z164" s="82" t="s">
        <v>55</v>
      </c>
      <c r="AA164" s="82">
        <v>100</v>
      </c>
      <c r="AB164" s="82">
        <v>100</v>
      </c>
      <c r="AC164" s="82">
        <v>100</v>
      </c>
      <c r="AD164" s="80" t="s">
        <v>56</v>
      </c>
      <c r="AE164" s="87"/>
      <c r="AF164" s="88">
        <v>1</v>
      </c>
      <c r="AG164" s="89">
        <v>1</v>
      </c>
      <c r="AH164" s="90">
        <v>0</v>
      </c>
      <c r="AI164" s="80">
        <v>19</v>
      </c>
      <c r="AJ164" s="89"/>
      <c r="AK164" s="88">
        <v>6.75</v>
      </c>
      <c r="AL164" s="88"/>
      <c r="AM164" s="91" t="s">
        <v>41</v>
      </c>
      <c r="AN164" s="105">
        <v>-6.75</v>
      </c>
      <c r="AW164" s="16"/>
      <c r="BD164" s="16"/>
    </row>
    <row r="165" spans="1:56">
      <c r="A165" s="77">
        <v>152</v>
      </c>
      <c r="B165" s="78">
        <v>401806932</v>
      </c>
      <c r="C165" s="79" t="s">
        <v>273</v>
      </c>
      <c r="D165" s="80">
        <v>4.25</v>
      </c>
      <c r="E165" s="81" t="s">
        <v>194</v>
      </c>
      <c r="F165" s="82"/>
      <c r="G165" s="82">
        <v>90</v>
      </c>
      <c r="H165" s="83" t="s">
        <v>40</v>
      </c>
      <c r="I165" s="82" t="s">
        <v>68</v>
      </c>
      <c r="J165" s="82" t="s">
        <v>69</v>
      </c>
      <c r="K165" s="82">
        <v>24</v>
      </c>
      <c r="L165" s="82">
        <v>1</v>
      </c>
      <c r="M165" s="82">
        <v>8</v>
      </c>
      <c r="N165" s="82" t="s">
        <v>53</v>
      </c>
      <c r="O165" s="82" t="s">
        <v>54</v>
      </c>
      <c r="P165" s="82"/>
      <c r="Q165" s="84"/>
      <c r="R165" s="85">
        <v>0</v>
      </c>
      <c r="S165" s="85">
        <v>1</v>
      </c>
      <c r="T165" s="85">
        <v>0.9</v>
      </c>
      <c r="U165" s="82">
        <v>100</v>
      </c>
      <c r="V165" s="86" t="s">
        <v>40</v>
      </c>
      <c r="W165" s="82" t="s">
        <v>40</v>
      </c>
      <c r="X165" s="82">
        <v>80</v>
      </c>
      <c r="Y165" s="82">
        <v>0</v>
      </c>
      <c r="Z165" s="82" t="s">
        <v>55</v>
      </c>
      <c r="AA165" s="82">
        <v>50</v>
      </c>
      <c r="AB165" s="82">
        <v>100</v>
      </c>
      <c r="AC165" s="82">
        <v>90</v>
      </c>
      <c r="AD165" s="80" t="s">
        <v>56</v>
      </c>
      <c r="AE165" s="87"/>
      <c r="AF165" s="88">
        <v>1</v>
      </c>
      <c r="AG165" s="89">
        <v>1</v>
      </c>
      <c r="AH165" s="90">
        <v>0</v>
      </c>
      <c r="AI165" s="80">
        <v>4.25</v>
      </c>
      <c r="AJ165" s="89"/>
      <c r="AK165" s="88">
        <v>3.0625</v>
      </c>
      <c r="AL165" s="88"/>
      <c r="AM165" s="91" t="s">
        <v>41</v>
      </c>
      <c r="AN165" s="105">
        <v>-3.0625</v>
      </c>
      <c r="AW165" s="16"/>
      <c r="BD165" s="16"/>
    </row>
    <row r="166" spans="1:56">
      <c r="A166" s="77">
        <v>153</v>
      </c>
      <c r="B166" s="78">
        <v>401810112</v>
      </c>
      <c r="C166" s="79" t="s">
        <v>274</v>
      </c>
      <c r="D166" s="80">
        <v>14.5</v>
      </c>
      <c r="E166" s="81" t="s">
        <v>194</v>
      </c>
      <c r="F166" s="82"/>
      <c r="G166" s="82">
        <v>100</v>
      </c>
      <c r="H166" s="83" t="s">
        <v>40</v>
      </c>
      <c r="I166" s="82" t="s">
        <v>68</v>
      </c>
      <c r="J166" s="82" t="s">
        <v>83</v>
      </c>
      <c r="K166" s="82">
        <v>24</v>
      </c>
      <c r="L166" s="82"/>
      <c r="M166" s="82">
        <v>8</v>
      </c>
      <c r="N166" s="82" t="s">
        <v>41</v>
      </c>
      <c r="O166" s="82" t="s">
        <v>54</v>
      </c>
      <c r="P166" s="82"/>
      <c r="Q166" s="84"/>
      <c r="R166" s="85">
        <v>0</v>
      </c>
      <c r="S166" s="85">
        <v>1</v>
      </c>
      <c r="T166" s="85">
        <v>1</v>
      </c>
      <c r="U166" s="82" t="s">
        <v>40</v>
      </c>
      <c r="V166" s="86">
        <v>100</v>
      </c>
      <c r="W166" s="82" t="s">
        <v>40</v>
      </c>
      <c r="X166" s="82">
        <v>90</v>
      </c>
      <c r="Y166" s="82">
        <v>0</v>
      </c>
      <c r="Z166" s="82" t="s">
        <v>55</v>
      </c>
      <c r="AA166" s="82">
        <v>100</v>
      </c>
      <c r="AB166" s="82">
        <v>100</v>
      </c>
      <c r="AC166" s="82">
        <v>100</v>
      </c>
      <c r="AD166" s="80" t="s">
        <v>56</v>
      </c>
      <c r="AE166" s="87"/>
      <c r="AF166" s="88">
        <v>0.8</v>
      </c>
      <c r="AG166" s="89">
        <v>1</v>
      </c>
      <c r="AH166" s="90">
        <v>0</v>
      </c>
      <c r="AI166" s="80">
        <v>14.5</v>
      </c>
      <c r="AJ166" s="89"/>
      <c r="AK166" s="88">
        <v>5.4249999999999998</v>
      </c>
      <c r="AL166" s="88"/>
      <c r="AM166" s="91" t="s">
        <v>41</v>
      </c>
      <c r="AN166" s="105">
        <v>-5.4249999999999998</v>
      </c>
      <c r="AW166" s="16"/>
      <c r="BD166" s="16"/>
    </row>
    <row r="167" spans="1:56">
      <c r="A167" s="77">
        <v>154</v>
      </c>
      <c r="B167" s="78">
        <v>401806924</v>
      </c>
      <c r="C167" s="79" t="s">
        <v>275</v>
      </c>
      <c r="D167" s="80">
        <v>8.25</v>
      </c>
      <c r="E167" s="81" t="s">
        <v>194</v>
      </c>
      <c r="F167" s="82" t="s">
        <v>49</v>
      </c>
      <c r="G167" s="82"/>
      <c r="H167" s="83" t="s">
        <v>67</v>
      </c>
      <c r="I167" s="82" t="s">
        <v>68</v>
      </c>
      <c r="J167" s="82" t="s">
        <v>50</v>
      </c>
      <c r="K167" s="82">
        <v>24</v>
      </c>
      <c r="L167" s="82"/>
      <c r="M167" s="82">
        <v>8</v>
      </c>
      <c r="N167" s="82" t="s">
        <v>53</v>
      </c>
      <c r="O167" s="82" t="s">
        <v>54</v>
      </c>
      <c r="P167" s="82"/>
      <c r="Q167" s="82"/>
      <c r="R167" s="85">
        <v>0</v>
      </c>
      <c r="S167" s="85">
        <v>1</v>
      </c>
      <c r="T167" s="85">
        <v>0</v>
      </c>
      <c r="U167" s="82" t="s">
        <v>40</v>
      </c>
      <c r="V167" s="86" t="s">
        <v>40</v>
      </c>
      <c r="W167" s="82" t="s">
        <v>40</v>
      </c>
      <c r="X167" s="82" t="s">
        <v>40</v>
      </c>
      <c r="Y167" s="82">
        <v>0</v>
      </c>
      <c r="Z167" s="82">
        <v>0</v>
      </c>
      <c r="AA167" s="82">
        <v>0</v>
      </c>
      <c r="AB167" s="82">
        <v>0</v>
      </c>
      <c r="AC167" s="82"/>
      <c r="AD167" s="80" t="s">
        <v>63</v>
      </c>
      <c r="AE167" s="87"/>
      <c r="AF167" s="88">
        <v>0.9</v>
      </c>
      <c r="AG167" s="89">
        <v>0.8</v>
      </c>
      <c r="AH167" s="90">
        <v>0</v>
      </c>
      <c r="AI167" s="80">
        <v>8.25</v>
      </c>
      <c r="AJ167" s="89"/>
      <c r="AK167" s="88">
        <v>3.7624999999999997</v>
      </c>
      <c r="AL167" s="88"/>
      <c r="AM167" s="91" t="s">
        <v>41</v>
      </c>
      <c r="AN167" s="105">
        <v>-3.7624999999999997</v>
      </c>
      <c r="AW167" s="16"/>
      <c r="BD167" s="16"/>
    </row>
    <row r="168" spans="1:56">
      <c r="A168" s="77">
        <v>155</v>
      </c>
      <c r="B168" s="78">
        <v>401811036</v>
      </c>
      <c r="C168" s="79" t="s">
        <v>276</v>
      </c>
      <c r="D168" s="80">
        <v>19.25</v>
      </c>
      <c r="E168" s="81" t="s">
        <v>194</v>
      </c>
      <c r="F168" s="82"/>
      <c r="G168" s="82">
        <v>100</v>
      </c>
      <c r="H168" s="83" t="s">
        <v>40</v>
      </c>
      <c r="I168" s="82" t="s">
        <v>68</v>
      </c>
      <c r="J168" s="82" t="s">
        <v>69</v>
      </c>
      <c r="K168" s="82">
        <v>24</v>
      </c>
      <c r="L168" s="82">
        <v>1</v>
      </c>
      <c r="M168" s="82" t="s">
        <v>52</v>
      </c>
      <c r="N168" s="82" t="s">
        <v>53</v>
      </c>
      <c r="O168" s="82" t="s">
        <v>54</v>
      </c>
      <c r="P168" s="82"/>
      <c r="Q168" s="84"/>
      <c r="R168" s="85">
        <v>0</v>
      </c>
      <c r="S168" s="85">
        <v>0</v>
      </c>
      <c r="T168" s="85">
        <v>0</v>
      </c>
      <c r="U168" s="82">
        <v>99</v>
      </c>
      <c r="V168" s="86" t="e">
        <v>#N/A</v>
      </c>
      <c r="W168" s="82" t="e">
        <v>#N/A</v>
      </c>
      <c r="X168" s="82">
        <v>90</v>
      </c>
      <c r="Y168" s="82">
        <v>0</v>
      </c>
      <c r="Z168" s="82" t="s">
        <v>55</v>
      </c>
      <c r="AA168" s="82">
        <v>100</v>
      </c>
      <c r="AB168" s="82">
        <v>0</v>
      </c>
      <c r="AC168" s="82">
        <v>100</v>
      </c>
      <c r="AD168" s="80" t="s">
        <v>56</v>
      </c>
      <c r="AE168" s="87"/>
      <c r="AF168" s="88">
        <v>1</v>
      </c>
      <c r="AG168" s="89">
        <v>1</v>
      </c>
      <c r="AH168" s="90">
        <v>0</v>
      </c>
      <c r="AI168" s="80">
        <v>19.25</v>
      </c>
      <c r="AJ168" s="89"/>
      <c r="AK168" s="88">
        <v>6.8125</v>
      </c>
      <c r="AL168" s="88"/>
      <c r="AM168" s="91" t="s">
        <v>41</v>
      </c>
      <c r="AN168" s="105">
        <v>-6.8125</v>
      </c>
      <c r="AW168" s="16"/>
      <c r="BD168" s="16"/>
    </row>
    <row r="169" spans="1:56">
      <c r="A169" s="77">
        <v>156</v>
      </c>
      <c r="B169" s="78">
        <v>401811286</v>
      </c>
      <c r="C169" s="79" t="s">
        <v>241</v>
      </c>
      <c r="D169" s="80" t="s">
        <v>41</v>
      </c>
      <c r="E169" s="81" t="s">
        <v>194</v>
      </c>
      <c r="F169" s="82"/>
      <c r="G169" s="82">
        <v>100</v>
      </c>
      <c r="H169" s="83" t="s">
        <v>67</v>
      </c>
      <c r="I169" s="82"/>
      <c r="J169" s="82" t="s">
        <v>41</v>
      </c>
      <c r="K169" s="82"/>
      <c r="L169" s="82"/>
      <c r="M169" s="82"/>
      <c r="N169" s="82" t="s">
        <v>41</v>
      </c>
      <c r="O169" s="82"/>
      <c r="P169" s="82"/>
      <c r="Q169" s="84"/>
      <c r="R169" s="85">
        <v>0</v>
      </c>
      <c r="S169" s="85">
        <v>0.5</v>
      </c>
      <c r="T169" s="85">
        <v>0.85</v>
      </c>
      <c r="U169" s="82" t="e">
        <v>#N/A</v>
      </c>
      <c r="V169" s="86" t="s">
        <v>40</v>
      </c>
      <c r="W169" s="82">
        <v>70</v>
      </c>
      <c r="X169" s="82" t="e">
        <v>#N/A</v>
      </c>
      <c r="Y169" s="82" t="s">
        <v>242</v>
      </c>
      <c r="Z169" s="82" t="s">
        <v>163</v>
      </c>
      <c r="AA169" s="82">
        <v>100</v>
      </c>
      <c r="AB169" s="82">
        <v>100</v>
      </c>
      <c r="AC169" s="82">
        <v>100</v>
      </c>
      <c r="AD169" s="80" t="s">
        <v>56</v>
      </c>
      <c r="AE169" s="87"/>
      <c r="AF169" s="88">
        <v>0.2</v>
      </c>
      <c r="AG169" s="89">
        <v>1</v>
      </c>
      <c r="AH169" s="90">
        <v>0</v>
      </c>
      <c r="AI169" s="80" t="s">
        <v>41</v>
      </c>
      <c r="AJ169" s="89"/>
      <c r="AK169" s="88" t="e">
        <v>#VALUE!</v>
      </c>
      <c r="AL169" s="88"/>
      <c r="AM169" s="91" t="s">
        <v>41</v>
      </c>
      <c r="AN169" s="105" t="e">
        <v>#VALUE!</v>
      </c>
      <c r="AW169" s="16"/>
      <c r="BD169" s="16"/>
    </row>
    <row r="170" spans="1:56">
      <c r="A170" s="77">
        <v>157</v>
      </c>
      <c r="B170" s="78">
        <v>401810217</v>
      </c>
      <c r="C170" s="79" t="s">
        <v>277</v>
      </c>
      <c r="D170" s="80" t="s">
        <v>41</v>
      </c>
      <c r="E170" s="81" t="s">
        <v>194</v>
      </c>
      <c r="F170" s="82"/>
      <c r="G170" s="82"/>
      <c r="H170" s="83" t="s">
        <v>40</v>
      </c>
      <c r="I170" s="82"/>
      <c r="J170" s="82" t="s">
        <v>41</v>
      </c>
      <c r="K170" s="82"/>
      <c r="L170" s="82"/>
      <c r="M170" s="82"/>
      <c r="N170" s="82" t="s">
        <v>41</v>
      </c>
      <c r="O170" s="82"/>
      <c r="P170" s="82"/>
      <c r="Q170" s="84"/>
      <c r="R170" s="85">
        <v>0</v>
      </c>
      <c r="S170" s="85">
        <v>0</v>
      </c>
      <c r="T170" s="85">
        <v>0</v>
      </c>
      <c r="U170" s="82" t="e">
        <v>#N/A</v>
      </c>
      <c r="V170" s="86" t="e">
        <v>#N/A</v>
      </c>
      <c r="W170" s="82" t="e">
        <v>#N/A</v>
      </c>
      <c r="X170" s="82" t="e">
        <v>#N/A</v>
      </c>
      <c r="Y170" s="82">
        <v>0</v>
      </c>
      <c r="Z170" s="82">
        <v>0</v>
      </c>
      <c r="AA170" s="82">
        <v>0</v>
      </c>
      <c r="AB170" s="82">
        <v>0</v>
      </c>
      <c r="AC170" s="82"/>
      <c r="AD170" s="80"/>
      <c r="AE170" s="87"/>
      <c r="AF170" s="88"/>
      <c r="AG170" s="89" t="s">
        <v>41</v>
      </c>
      <c r="AH170" s="90">
        <v>0</v>
      </c>
      <c r="AI170" s="80" t="s">
        <v>41</v>
      </c>
      <c r="AJ170" s="89"/>
      <c r="AK170" s="88" t="e">
        <v>#VALUE!</v>
      </c>
      <c r="AL170" s="88"/>
      <c r="AM170" s="91" t="s">
        <v>41</v>
      </c>
      <c r="AN170" s="105" t="e">
        <v>#VALUE!</v>
      </c>
      <c r="AW170" s="16"/>
      <c r="BD170" s="16"/>
    </row>
    <row r="171" spans="1:56">
      <c r="A171" s="77">
        <v>159</v>
      </c>
      <c r="B171" s="78">
        <v>401811060</v>
      </c>
      <c r="C171" s="79" t="s">
        <v>278</v>
      </c>
      <c r="D171" s="80" t="s">
        <v>41</v>
      </c>
      <c r="E171" s="81" t="s">
        <v>194</v>
      </c>
      <c r="F171" s="82"/>
      <c r="G171" s="82"/>
      <c r="H171" s="83" t="s">
        <v>40</v>
      </c>
      <c r="I171" s="82"/>
      <c r="J171" s="82" t="s">
        <v>41</v>
      </c>
      <c r="K171" s="82"/>
      <c r="L171" s="82"/>
      <c r="M171" s="82"/>
      <c r="N171" s="82" t="s">
        <v>41</v>
      </c>
      <c r="O171" s="82"/>
      <c r="P171" s="82"/>
      <c r="Q171" s="84"/>
      <c r="R171" s="85">
        <v>0</v>
      </c>
      <c r="S171" s="85">
        <v>0</v>
      </c>
      <c r="T171" s="85">
        <v>0</v>
      </c>
      <c r="U171" s="82" t="e">
        <v>#N/A</v>
      </c>
      <c r="V171" s="86" t="e">
        <v>#N/A</v>
      </c>
      <c r="W171" s="82" t="e">
        <v>#N/A</v>
      </c>
      <c r="X171" s="82" t="e">
        <v>#N/A</v>
      </c>
      <c r="Y171" s="82">
        <v>0</v>
      </c>
      <c r="Z171" s="82">
        <v>0</v>
      </c>
      <c r="AA171" s="82">
        <v>0</v>
      </c>
      <c r="AB171" s="82">
        <v>0</v>
      </c>
      <c r="AC171" s="82"/>
      <c r="AD171" s="80"/>
      <c r="AE171" s="87"/>
      <c r="AF171" s="88"/>
      <c r="AG171" s="89" t="s">
        <v>41</v>
      </c>
      <c r="AH171" s="90">
        <v>0</v>
      </c>
      <c r="AI171" s="80" t="s">
        <v>41</v>
      </c>
      <c r="AJ171" s="89"/>
      <c r="AK171" s="88" t="e">
        <v>#VALUE!</v>
      </c>
      <c r="AL171" s="88"/>
      <c r="AM171" s="91" t="s">
        <v>41</v>
      </c>
      <c r="AN171" s="105" t="e">
        <v>#VALUE!</v>
      </c>
      <c r="AW171" s="16"/>
      <c r="BD171" s="16"/>
    </row>
    <row r="172" spans="1:56">
      <c r="A172" s="77">
        <v>160</v>
      </c>
      <c r="B172" s="78">
        <v>401806668</v>
      </c>
      <c r="C172" s="79" t="s">
        <v>279</v>
      </c>
      <c r="D172" s="80" t="s">
        <v>41</v>
      </c>
      <c r="E172" s="81" t="s">
        <v>194</v>
      </c>
      <c r="F172" s="82"/>
      <c r="G172" s="82"/>
      <c r="H172" s="83" t="s">
        <v>40</v>
      </c>
      <c r="I172" s="82"/>
      <c r="J172" s="82" t="s">
        <v>41</v>
      </c>
      <c r="K172" s="82"/>
      <c r="L172" s="82"/>
      <c r="M172" s="82"/>
      <c r="N172" s="82" t="s">
        <v>41</v>
      </c>
      <c r="O172" s="82"/>
      <c r="P172" s="82"/>
      <c r="Q172" s="84"/>
      <c r="R172" s="85">
        <v>0</v>
      </c>
      <c r="S172" s="85">
        <v>0</v>
      </c>
      <c r="T172" s="85">
        <v>0</v>
      </c>
      <c r="U172" s="82" t="e">
        <v>#N/A</v>
      </c>
      <c r="V172" s="86" t="e">
        <v>#N/A</v>
      </c>
      <c r="W172" s="82" t="e">
        <v>#N/A</v>
      </c>
      <c r="X172" s="82" t="e">
        <v>#N/A</v>
      </c>
      <c r="Y172" s="82">
        <v>0</v>
      </c>
      <c r="Z172" s="82">
        <v>0</v>
      </c>
      <c r="AA172" s="82">
        <v>0</v>
      </c>
      <c r="AB172" s="82">
        <v>0</v>
      </c>
      <c r="AC172" s="82"/>
      <c r="AD172" s="80"/>
      <c r="AE172" s="87"/>
      <c r="AF172" s="88"/>
      <c r="AG172" s="89" t="s">
        <v>41</v>
      </c>
      <c r="AH172" s="90">
        <v>0</v>
      </c>
      <c r="AI172" s="80" t="s">
        <v>41</v>
      </c>
      <c r="AJ172" s="89"/>
      <c r="AK172" s="88" t="e">
        <v>#VALUE!</v>
      </c>
      <c r="AL172" s="88"/>
      <c r="AM172" s="91" t="s">
        <v>41</v>
      </c>
      <c r="AN172" s="105" t="e">
        <v>#VALUE!</v>
      </c>
      <c r="AW172" s="16"/>
      <c r="BD172" s="16"/>
    </row>
    <row r="173" spans="1:56">
      <c r="A173" s="77">
        <v>161</v>
      </c>
      <c r="B173" s="78">
        <v>401805777</v>
      </c>
      <c r="C173" s="79" t="s">
        <v>280</v>
      </c>
      <c r="D173" s="80" t="s">
        <v>41</v>
      </c>
      <c r="E173" s="81" t="s">
        <v>194</v>
      </c>
      <c r="F173" s="82" t="s">
        <v>49</v>
      </c>
      <c r="G173" s="82"/>
      <c r="H173" s="83" t="s">
        <v>67</v>
      </c>
      <c r="I173" s="82" t="s">
        <v>68</v>
      </c>
      <c r="J173" s="82" t="s">
        <v>41</v>
      </c>
      <c r="K173" s="82" t="s">
        <v>60</v>
      </c>
      <c r="L173" s="82"/>
      <c r="M173" s="82"/>
      <c r="N173" s="82" t="s">
        <v>41</v>
      </c>
      <c r="O173" s="82"/>
      <c r="P173" s="82"/>
      <c r="Q173" s="84"/>
      <c r="R173" s="85">
        <v>0</v>
      </c>
      <c r="S173" s="85">
        <v>0</v>
      </c>
      <c r="T173" s="85">
        <v>0</v>
      </c>
      <c r="U173" s="82" t="s">
        <v>40</v>
      </c>
      <c r="V173" s="86" t="e">
        <v>#N/A</v>
      </c>
      <c r="W173" s="82" t="e">
        <v>#N/A</v>
      </c>
      <c r="X173" s="82" t="e">
        <v>#N/A</v>
      </c>
      <c r="Y173" s="82">
        <v>0</v>
      </c>
      <c r="Z173" s="82">
        <v>0</v>
      </c>
      <c r="AA173" s="82">
        <v>0</v>
      </c>
      <c r="AB173" s="82">
        <v>0</v>
      </c>
      <c r="AC173" s="82"/>
      <c r="AD173" s="80" t="s">
        <v>41</v>
      </c>
      <c r="AE173" s="87"/>
      <c r="AF173" s="88">
        <v>0.5</v>
      </c>
      <c r="AG173" s="89" t="s">
        <v>41</v>
      </c>
      <c r="AH173" s="90">
        <v>0</v>
      </c>
      <c r="AI173" s="80" t="s">
        <v>41</v>
      </c>
      <c r="AJ173" s="89"/>
      <c r="AK173" s="88" t="e">
        <v>#VALUE!</v>
      </c>
      <c r="AL173" s="88"/>
      <c r="AM173" s="91" t="s">
        <v>41</v>
      </c>
      <c r="AN173" s="105" t="e">
        <v>#VALUE!</v>
      </c>
      <c r="AW173" s="16"/>
      <c r="BD173" s="16"/>
    </row>
    <row r="174" spans="1:56">
      <c r="A174" s="77">
        <v>162</v>
      </c>
      <c r="B174" s="78">
        <v>401811028</v>
      </c>
      <c r="C174" s="79" t="s">
        <v>281</v>
      </c>
      <c r="D174" s="80" t="s">
        <v>41</v>
      </c>
      <c r="E174" s="81" t="s">
        <v>194</v>
      </c>
      <c r="F174" s="82"/>
      <c r="G174" s="82"/>
      <c r="H174" s="83" t="s">
        <v>67</v>
      </c>
      <c r="I174" s="82"/>
      <c r="J174" s="82" t="s">
        <v>41</v>
      </c>
      <c r="K174" s="82"/>
      <c r="L174" s="82"/>
      <c r="M174" s="82"/>
      <c r="N174" s="82" t="s">
        <v>41</v>
      </c>
      <c r="O174" s="82"/>
      <c r="P174" s="82"/>
      <c r="Q174" s="84"/>
      <c r="R174" s="85">
        <v>0</v>
      </c>
      <c r="S174" s="85">
        <v>0</v>
      </c>
      <c r="T174" s="85">
        <v>0</v>
      </c>
      <c r="U174" s="82" t="e">
        <v>#N/A</v>
      </c>
      <c r="V174" s="86" t="e">
        <v>#N/A</v>
      </c>
      <c r="W174" s="82" t="e">
        <v>#N/A</v>
      </c>
      <c r="X174" s="82" t="e">
        <v>#N/A</v>
      </c>
      <c r="Y174" s="82">
        <v>0</v>
      </c>
      <c r="Z174" s="82">
        <v>0</v>
      </c>
      <c r="AA174" s="82">
        <v>0</v>
      </c>
      <c r="AB174" s="82">
        <v>0</v>
      </c>
      <c r="AC174" s="82"/>
      <c r="AD174" s="80"/>
      <c r="AE174" s="87"/>
      <c r="AF174" s="88"/>
      <c r="AG174" s="89" t="s">
        <v>41</v>
      </c>
      <c r="AH174" s="90">
        <v>0</v>
      </c>
      <c r="AI174" s="80" t="s">
        <v>41</v>
      </c>
      <c r="AJ174" s="89"/>
      <c r="AK174" s="88" t="e">
        <v>#VALUE!</v>
      </c>
      <c r="AL174" s="88"/>
      <c r="AM174" s="91" t="s">
        <v>41</v>
      </c>
      <c r="AN174" s="105" t="e">
        <v>#VALUE!</v>
      </c>
      <c r="AW174" s="16"/>
      <c r="BD174" s="16"/>
    </row>
    <row r="175" spans="1:56">
      <c r="A175" s="77">
        <v>66</v>
      </c>
      <c r="B175" s="78">
        <v>401806852</v>
      </c>
      <c r="C175" s="79" t="s">
        <v>167</v>
      </c>
      <c r="D175" s="80" t="s">
        <v>41</v>
      </c>
      <c r="E175" s="81" t="s">
        <v>141</v>
      </c>
      <c r="F175" s="82"/>
      <c r="G175" s="82"/>
      <c r="H175" s="83" t="s">
        <v>40</v>
      </c>
      <c r="I175" s="82"/>
      <c r="J175" s="82" t="s">
        <v>41</v>
      </c>
      <c r="K175" s="82"/>
      <c r="L175" s="82"/>
      <c r="M175" s="82">
        <v>8</v>
      </c>
      <c r="N175" s="82" t="s">
        <v>53</v>
      </c>
      <c r="O175" s="82"/>
      <c r="P175" s="82"/>
      <c r="Q175" s="84"/>
      <c r="R175" s="85">
        <v>0</v>
      </c>
      <c r="S175" s="85">
        <v>0</v>
      </c>
      <c r="T175" s="85">
        <v>0</v>
      </c>
      <c r="U175" s="82" t="s">
        <v>40</v>
      </c>
      <c r="V175" s="86" t="e">
        <v>#N/A</v>
      </c>
      <c r="W175" s="82" t="e">
        <v>#N/A</v>
      </c>
      <c r="X175" s="82" t="s">
        <v>40</v>
      </c>
      <c r="Y175" s="82">
        <v>0</v>
      </c>
      <c r="Z175" s="82">
        <v>0</v>
      </c>
      <c r="AA175" s="82">
        <v>0</v>
      </c>
      <c r="AB175" s="82">
        <v>0</v>
      </c>
      <c r="AC175" s="82"/>
      <c r="AD175" s="80"/>
      <c r="AE175" s="87"/>
      <c r="AF175" s="88">
        <v>0.2</v>
      </c>
      <c r="AG175" s="89" t="s">
        <v>41</v>
      </c>
      <c r="AH175" s="90">
        <v>0</v>
      </c>
      <c r="AI175" s="80" t="s">
        <v>41</v>
      </c>
      <c r="AJ175" s="89"/>
      <c r="AK175" s="88" t="e">
        <v>#VALUE!</v>
      </c>
      <c r="AL175" s="88"/>
      <c r="AM175" s="91" t="s">
        <v>41</v>
      </c>
      <c r="AN175" s="105" t="e">
        <v>#VALUE!</v>
      </c>
      <c r="AW175" s="16"/>
      <c r="BD175" s="16"/>
    </row>
    <row r="176" spans="1:56">
      <c r="A176" s="77">
        <v>164</v>
      </c>
      <c r="B176" s="78">
        <v>401810418</v>
      </c>
      <c r="C176" s="79" t="s">
        <v>282</v>
      </c>
      <c r="D176" s="80" t="s">
        <v>41</v>
      </c>
      <c r="E176" s="81" t="s">
        <v>194</v>
      </c>
      <c r="F176" s="82"/>
      <c r="G176" s="82"/>
      <c r="H176" s="83" t="s">
        <v>40</v>
      </c>
      <c r="I176" s="82"/>
      <c r="J176" s="82" t="s">
        <v>41</v>
      </c>
      <c r="K176" s="82"/>
      <c r="L176" s="82"/>
      <c r="M176" s="82"/>
      <c r="N176" s="82" t="s">
        <v>41</v>
      </c>
      <c r="O176" s="82"/>
      <c r="P176" s="82"/>
      <c r="Q176" s="84"/>
      <c r="R176" s="85">
        <v>0</v>
      </c>
      <c r="S176" s="85">
        <v>0.05</v>
      </c>
      <c r="T176" s="85">
        <v>0.8</v>
      </c>
      <c r="U176" s="82" t="e">
        <v>#N/A</v>
      </c>
      <c r="V176" s="86">
        <v>100</v>
      </c>
      <c r="W176" s="82" t="s">
        <v>40</v>
      </c>
      <c r="X176" s="82" t="e">
        <v>#N/A</v>
      </c>
      <c r="Y176" s="82">
        <v>0</v>
      </c>
      <c r="Z176" s="82">
        <v>0</v>
      </c>
      <c r="AA176" s="82">
        <v>100</v>
      </c>
      <c r="AB176" s="82">
        <v>100</v>
      </c>
      <c r="AC176" s="82"/>
      <c r="AD176" s="80"/>
      <c r="AE176" s="87"/>
      <c r="AF176" s="88"/>
      <c r="AG176" s="89">
        <v>0.5</v>
      </c>
      <c r="AH176" s="90">
        <v>0</v>
      </c>
      <c r="AI176" s="80" t="s">
        <v>41</v>
      </c>
      <c r="AJ176" s="89"/>
      <c r="AK176" s="88" t="e">
        <v>#VALUE!</v>
      </c>
      <c r="AL176" s="88"/>
      <c r="AM176" s="91" t="s">
        <v>41</v>
      </c>
      <c r="AN176" s="105" t="e">
        <v>#VALUE!</v>
      </c>
      <c r="AW176" s="16"/>
      <c r="BD176" s="16"/>
    </row>
    <row r="177" spans="1:56">
      <c r="A177" s="77">
        <v>165</v>
      </c>
      <c r="B177" s="78">
        <v>401809574</v>
      </c>
      <c r="C177" s="79" t="s">
        <v>283</v>
      </c>
      <c r="D177" s="80">
        <v>2.5</v>
      </c>
      <c r="E177" s="81" t="s">
        <v>194</v>
      </c>
      <c r="F177" s="82"/>
      <c r="G177" s="82"/>
      <c r="H177" s="83" t="s">
        <v>67</v>
      </c>
      <c r="I177" s="82" t="s">
        <v>68</v>
      </c>
      <c r="J177" s="82" t="s">
        <v>83</v>
      </c>
      <c r="K177" s="82">
        <v>24</v>
      </c>
      <c r="L177" s="82">
        <v>1</v>
      </c>
      <c r="M177" s="82">
        <v>8</v>
      </c>
      <c r="N177" s="82" t="s">
        <v>41</v>
      </c>
      <c r="O177" s="82" t="s">
        <v>54</v>
      </c>
      <c r="P177" s="82"/>
      <c r="Q177" s="82"/>
      <c r="R177" s="85">
        <v>0</v>
      </c>
      <c r="S177" s="85">
        <v>0</v>
      </c>
      <c r="T177" s="85">
        <v>0</v>
      </c>
      <c r="U177" s="82" t="s">
        <v>40</v>
      </c>
      <c r="V177" s="86" t="e">
        <v>#N/A</v>
      </c>
      <c r="W177" s="82" t="e">
        <v>#N/A</v>
      </c>
      <c r="X177" s="82" t="e">
        <v>#N/A</v>
      </c>
      <c r="Y177" s="82" t="s">
        <v>80</v>
      </c>
      <c r="Z177" s="82" t="s">
        <v>55</v>
      </c>
      <c r="AA177" s="82">
        <v>100</v>
      </c>
      <c r="AB177" s="82">
        <v>0</v>
      </c>
      <c r="AC177" s="82"/>
      <c r="AD177" s="80" t="s">
        <v>63</v>
      </c>
      <c r="AE177" s="87"/>
      <c r="AF177" s="88">
        <v>0.9</v>
      </c>
      <c r="AG177" s="89">
        <v>0.5</v>
      </c>
      <c r="AH177" s="90">
        <v>0</v>
      </c>
      <c r="AI177" s="80">
        <v>2.5</v>
      </c>
      <c r="AJ177" s="89"/>
      <c r="AK177" s="88">
        <v>2.0249999999999999</v>
      </c>
      <c r="AL177" s="88"/>
      <c r="AM177" s="91" t="s">
        <v>41</v>
      </c>
      <c r="AN177" s="105">
        <v>-2.0249999999999999</v>
      </c>
      <c r="AW177" s="16"/>
      <c r="BD177" s="16"/>
    </row>
    <row r="178" spans="1:56">
      <c r="A178" s="77">
        <v>166</v>
      </c>
      <c r="B178" s="78">
        <v>401806588</v>
      </c>
      <c r="C178" s="79" t="s">
        <v>284</v>
      </c>
      <c r="D178" s="80">
        <v>4.25</v>
      </c>
      <c r="E178" s="81" t="s">
        <v>194</v>
      </c>
      <c r="F178" s="82" t="s">
        <v>49</v>
      </c>
      <c r="G178" s="82"/>
      <c r="H178" s="83" t="s">
        <v>40</v>
      </c>
      <c r="I178" s="82"/>
      <c r="J178" s="82" t="s">
        <v>41</v>
      </c>
      <c r="K178" s="82" t="s">
        <v>60</v>
      </c>
      <c r="L178" s="82">
        <v>1</v>
      </c>
      <c r="M178" s="82">
        <v>8</v>
      </c>
      <c r="N178" s="82" t="s">
        <v>53</v>
      </c>
      <c r="O178" s="82"/>
      <c r="P178" s="82"/>
      <c r="Q178" s="84"/>
      <c r="R178" s="85">
        <v>0</v>
      </c>
      <c r="S178" s="85">
        <v>0.75</v>
      </c>
      <c r="T178" s="85">
        <v>0.8</v>
      </c>
      <c r="U178" s="82" t="s">
        <v>40</v>
      </c>
      <c r="V178" s="86" t="s">
        <v>40</v>
      </c>
      <c r="W178" s="82" t="s">
        <v>40</v>
      </c>
      <c r="X178" s="82" t="e">
        <v>#N/A</v>
      </c>
      <c r="Y178" s="82">
        <v>0</v>
      </c>
      <c r="Z178" s="82">
        <v>0</v>
      </c>
      <c r="AA178" s="82">
        <v>0</v>
      </c>
      <c r="AB178" s="82">
        <v>0</v>
      </c>
      <c r="AC178" s="82"/>
      <c r="AD178" s="80" t="s">
        <v>56</v>
      </c>
      <c r="AE178" s="87"/>
      <c r="AF178" s="88">
        <v>0.7</v>
      </c>
      <c r="AG178" s="89">
        <v>0.2</v>
      </c>
      <c r="AH178" s="90">
        <v>0</v>
      </c>
      <c r="AI178" s="80">
        <v>4.25</v>
      </c>
      <c r="AJ178" s="89"/>
      <c r="AK178" s="88">
        <v>1.9624999999999999</v>
      </c>
      <c r="AL178" s="88"/>
      <c r="AM178" s="91" t="s">
        <v>41</v>
      </c>
      <c r="AN178" s="105">
        <v>-1.9624999999999999</v>
      </c>
      <c r="AW178" s="16"/>
      <c r="BD178" s="16"/>
    </row>
    <row r="179" spans="1:56">
      <c r="A179" s="77">
        <v>167</v>
      </c>
      <c r="B179" s="78">
        <v>401808337</v>
      </c>
      <c r="C179" s="79" t="s">
        <v>285</v>
      </c>
      <c r="D179" s="80">
        <v>18</v>
      </c>
      <c r="E179" s="81" t="s">
        <v>194</v>
      </c>
      <c r="F179" s="82"/>
      <c r="G179" s="82">
        <v>95</v>
      </c>
      <c r="H179" s="83" t="s">
        <v>40</v>
      </c>
      <c r="I179" s="82" t="s">
        <v>68</v>
      </c>
      <c r="J179" s="82" t="s">
        <v>83</v>
      </c>
      <c r="K179" s="82">
        <v>24</v>
      </c>
      <c r="L179" s="82">
        <v>1</v>
      </c>
      <c r="M179" s="82">
        <v>8</v>
      </c>
      <c r="N179" s="82" t="s">
        <v>41</v>
      </c>
      <c r="O179" s="82" t="s">
        <v>54</v>
      </c>
      <c r="P179" s="82"/>
      <c r="Q179" s="84"/>
      <c r="R179" s="85">
        <v>0</v>
      </c>
      <c r="S179" s="85">
        <v>0</v>
      </c>
      <c r="T179" s="85">
        <v>0</v>
      </c>
      <c r="U179" s="82" t="s">
        <v>40</v>
      </c>
      <c r="V179" s="86" t="e">
        <v>#N/A</v>
      </c>
      <c r="W179" s="82" t="e">
        <v>#N/A</v>
      </c>
      <c r="X179" s="82" t="e">
        <v>#N/A</v>
      </c>
      <c r="Y179" s="82">
        <v>0</v>
      </c>
      <c r="Z179" s="82" t="s">
        <v>55</v>
      </c>
      <c r="AA179" s="82">
        <v>100</v>
      </c>
      <c r="AB179" s="82">
        <v>0</v>
      </c>
      <c r="AC179" s="82">
        <v>95</v>
      </c>
      <c r="AD179" s="80" t="s">
        <v>41</v>
      </c>
      <c r="AE179" s="87"/>
      <c r="AF179" s="88">
        <v>0.9</v>
      </c>
      <c r="AG179" s="89">
        <v>0.3</v>
      </c>
      <c r="AH179" s="90">
        <v>0</v>
      </c>
      <c r="AI179" s="80">
        <v>18</v>
      </c>
      <c r="AJ179" s="89"/>
      <c r="AK179" s="88">
        <v>5.7</v>
      </c>
      <c r="AL179" s="88"/>
      <c r="AM179" s="91" t="s">
        <v>41</v>
      </c>
      <c r="AN179" s="105">
        <v>-5.7</v>
      </c>
      <c r="AW179" s="16"/>
      <c r="BD179" s="16"/>
    </row>
    <row r="180" spans="1:56">
      <c r="A180" s="77">
        <v>168</v>
      </c>
      <c r="B180" s="78">
        <v>401810885</v>
      </c>
      <c r="C180" s="79" t="s">
        <v>286</v>
      </c>
      <c r="D180" s="80" t="s">
        <v>41</v>
      </c>
      <c r="E180" s="81" t="s">
        <v>194</v>
      </c>
      <c r="F180" s="82"/>
      <c r="G180" s="82"/>
      <c r="H180" s="83" t="s">
        <v>40</v>
      </c>
      <c r="I180" s="82" t="s">
        <v>68</v>
      </c>
      <c r="J180" s="82" t="s">
        <v>41</v>
      </c>
      <c r="K180" s="82"/>
      <c r="L180" s="82">
        <v>1</v>
      </c>
      <c r="M180" s="82"/>
      <c r="N180" s="82" t="s">
        <v>41</v>
      </c>
      <c r="O180" s="82"/>
      <c r="P180" s="82"/>
      <c r="Q180" s="84"/>
      <c r="R180" s="85">
        <v>0</v>
      </c>
      <c r="S180" s="85">
        <v>0</v>
      </c>
      <c r="T180" s="85">
        <v>0</v>
      </c>
      <c r="U180" s="82" t="s">
        <v>40</v>
      </c>
      <c r="V180" s="86" t="e">
        <v>#N/A</v>
      </c>
      <c r="W180" s="82" t="e">
        <v>#N/A</v>
      </c>
      <c r="X180" s="82" t="e">
        <v>#N/A</v>
      </c>
      <c r="Y180" s="82">
        <v>0</v>
      </c>
      <c r="Z180" s="82">
        <v>0</v>
      </c>
      <c r="AA180" s="82">
        <v>0</v>
      </c>
      <c r="AB180" s="82">
        <v>0</v>
      </c>
      <c r="AC180" s="82"/>
      <c r="AD180" s="80" t="s">
        <v>41</v>
      </c>
      <c r="AE180" s="87"/>
      <c r="AF180" s="88">
        <v>0.2</v>
      </c>
      <c r="AG180" s="89" t="s">
        <v>41</v>
      </c>
      <c r="AH180" s="90">
        <v>0</v>
      </c>
      <c r="AI180" s="80" t="s">
        <v>41</v>
      </c>
      <c r="AJ180" s="89"/>
      <c r="AK180" s="88" t="e">
        <v>#VALUE!</v>
      </c>
      <c r="AL180" s="88"/>
      <c r="AM180" s="91" t="s">
        <v>41</v>
      </c>
      <c r="AN180" s="105" t="e">
        <v>#VALUE!</v>
      </c>
    </row>
    <row r="181" spans="1:56">
      <c r="A181" s="77">
        <v>169</v>
      </c>
      <c r="B181" s="78">
        <v>401808193</v>
      </c>
      <c r="C181" s="79" t="s">
        <v>287</v>
      </c>
      <c r="D181" s="80">
        <v>4.75</v>
      </c>
      <c r="E181" s="81" t="s">
        <v>194</v>
      </c>
      <c r="F181" s="82" t="s">
        <v>49</v>
      </c>
      <c r="G181" s="82" t="s">
        <v>49</v>
      </c>
      <c r="H181" s="83" t="s">
        <v>40</v>
      </c>
      <c r="I181" s="82" t="s">
        <v>68</v>
      </c>
      <c r="J181" s="82" t="s">
        <v>50</v>
      </c>
      <c r="K181" s="82">
        <v>24</v>
      </c>
      <c r="L181" s="82">
        <v>1</v>
      </c>
      <c r="M181" s="82"/>
      <c r="N181" s="82" t="s">
        <v>53</v>
      </c>
      <c r="O181" s="82"/>
      <c r="P181" s="82"/>
      <c r="Q181" s="84"/>
      <c r="R181" s="85">
        <v>0</v>
      </c>
      <c r="S181" s="85">
        <v>0.75</v>
      </c>
      <c r="T181" s="85">
        <v>0.5</v>
      </c>
      <c r="U181" s="82" t="s">
        <v>40</v>
      </c>
      <c r="V181" s="86" t="s">
        <v>40</v>
      </c>
      <c r="W181" s="82" t="s">
        <v>40</v>
      </c>
      <c r="X181" s="82" t="e">
        <v>#N/A</v>
      </c>
      <c r="Y181" s="82">
        <v>0</v>
      </c>
      <c r="Z181" s="82" t="s">
        <v>55</v>
      </c>
      <c r="AA181" s="82">
        <v>0</v>
      </c>
      <c r="AB181" s="82">
        <v>0</v>
      </c>
      <c r="AC181" s="82"/>
      <c r="AD181" s="80"/>
      <c r="AE181" s="87"/>
      <c r="AF181" s="88">
        <v>0.5</v>
      </c>
      <c r="AG181" s="89" t="s">
        <v>41</v>
      </c>
      <c r="AH181" s="90">
        <v>0</v>
      </c>
      <c r="AI181" s="80">
        <v>4.75</v>
      </c>
      <c r="AJ181" s="89"/>
      <c r="AK181" s="88" t="e">
        <v>#VALUE!</v>
      </c>
      <c r="AL181" s="88"/>
      <c r="AM181" s="91" t="s">
        <v>41</v>
      </c>
      <c r="AN181" s="105" t="e">
        <v>#VALUE!</v>
      </c>
      <c r="AW181" s="16"/>
      <c r="BD181" s="16"/>
    </row>
    <row r="182" spans="1:56">
      <c r="A182" s="77">
        <v>170</v>
      </c>
      <c r="B182" s="78">
        <v>401808136</v>
      </c>
      <c r="C182" s="79" t="s">
        <v>288</v>
      </c>
      <c r="D182" s="80">
        <v>15.5</v>
      </c>
      <c r="E182" s="81" t="s">
        <v>194</v>
      </c>
      <c r="F182" s="82" t="s">
        <v>49</v>
      </c>
      <c r="G182" s="82"/>
      <c r="H182" s="83" t="s">
        <v>67</v>
      </c>
      <c r="I182" s="82" t="s">
        <v>68</v>
      </c>
      <c r="J182" s="82" t="s">
        <v>83</v>
      </c>
      <c r="K182" s="82" t="s">
        <v>289</v>
      </c>
      <c r="L182" s="82">
        <v>1</v>
      </c>
      <c r="M182" s="82"/>
      <c r="N182" s="82" t="s">
        <v>53</v>
      </c>
      <c r="O182" s="82" t="s">
        <v>70</v>
      </c>
      <c r="P182" s="82"/>
      <c r="Q182" s="84"/>
      <c r="R182" s="85">
        <v>0</v>
      </c>
      <c r="S182" s="85">
        <v>0</v>
      </c>
      <c r="T182" s="85">
        <v>0</v>
      </c>
      <c r="U182" s="82" t="s">
        <v>40</v>
      </c>
      <c r="V182" s="86" t="e">
        <v>#N/A</v>
      </c>
      <c r="W182" s="82" t="e">
        <v>#N/A</v>
      </c>
      <c r="X182" s="82" t="e">
        <v>#N/A</v>
      </c>
      <c r="Y182" s="82">
        <v>0</v>
      </c>
      <c r="Z182" s="82" t="s">
        <v>55</v>
      </c>
      <c r="AA182" s="82">
        <v>100</v>
      </c>
      <c r="AB182" s="82">
        <v>0</v>
      </c>
      <c r="AC182" s="82"/>
      <c r="AD182" s="80" t="s">
        <v>63</v>
      </c>
      <c r="AE182" s="87"/>
      <c r="AF182" s="88">
        <v>1</v>
      </c>
      <c r="AG182" s="89">
        <v>0.6</v>
      </c>
      <c r="AH182" s="90">
        <v>0</v>
      </c>
      <c r="AI182" s="80">
        <v>15.5</v>
      </c>
      <c r="AJ182" s="89"/>
      <c r="AK182" s="88">
        <v>5.4749999999999996</v>
      </c>
      <c r="AL182" s="88"/>
      <c r="AM182" s="91" t="s">
        <v>41</v>
      </c>
      <c r="AN182" s="105">
        <v>-5.4749999999999996</v>
      </c>
      <c r="AW182" s="16"/>
      <c r="BD182" s="16"/>
    </row>
    <row r="183" spans="1:56">
      <c r="A183" s="77">
        <v>171</v>
      </c>
      <c r="B183" s="78">
        <v>401805703</v>
      </c>
      <c r="C183" s="79" t="s">
        <v>139</v>
      </c>
      <c r="D183" s="80" t="s">
        <v>41</v>
      </c>
      <c r="E183" s="81" t="s">
        <v>194</v>
      </c>
      <c r="F183" s="82" t="s">
        <v>49</v>
      </c>
      <c r="G183" s="82"/>
      <c r="H183" s="83" t="s">
        <v>40</v>
      </c>
      <c r="I183" s="82" t="s">
        <v>68</v>
      </c>
      <c r="J183" s="82" t="s">
        <v>41</v>
      </c>
      <c r="K183" s="82"/>
      <c r="L183" s="82"/>
      <c r="M183" s="82"/>
      <c r="N183" s="82" t="s">
        <v>41</v>
      </c>
      <c r="O183" s="82"/>
      <c r="P183" s="82"/>
      <c r="Q183" s="84"/>
      <c r="R183" s="85">
        <v>0</v>
      </c>
      <c r="S183" s="85">
        <v>0.25</v>
      </c>
      <c r="T183" s="85">
        <v>0</v>
      </c>
      <c r="U183" s="82" t="s">
        <v>40</v>
      </c>
      <c r="V183" s="86" t="s">
        <v>40</v>
      </c>
      <c r="W183" s="82" t="s">
        <v>40</v>
      </c>
      <c r="X183" s="82" t="s">
        <v>40</v>
      </c>
      <c r="Y183" s="82">
        <v>0</v>
      </c>
      <c r="Z183" s="82">
        <v>0</v>
      </c>
      <c r="AA183" s="82">
        <v>0</v>
      </c>
      <c r="AB183" s="82">
        <v>0</v>
      </c>
      <c r="AC183" s="82"/>
      <c r="AD183" s="80"/>
      <c r="AE183" s="87"/>
      <c r="AF183" s="88"/>
      <c r="AG183" s="89" t="s">
        <v>41</v>
      </c>
      <c r="AH183" s="90">
        <v>0</v>
      </c>
      <c r="AI183" s="80" t="s">
        <v>41</v>
      </c>
      <c r="AJ183" s="89"/>
      <c r="AK183" s="88" t="e">
        <v>#VALUE!</v>
      </c>
      <c r="AL183" s="88"/>
      <c r="AM183" s="91" t="s">
        <v>41</v>
      </c>
      <c r="AN183" s="105" t="e">
        <v>#VALUE!</v>
      </c>
      <c r="AW183" s="16"/>
      <c r="BD183" s="16"/>
    </row>
    <row r="184" spans="1:56">
      <c r="A184" s="77">
        <v>172</v>
      </c>
      <c r="B184" s="78">
        <v>401805953</v>
      </c>
      <c r="C184" s="79" t="s">
        <v>290</v>
      </c>
      <c r="D184" s="80">
        <v>9.5</v>
      </c>
      <c r="E184" s="81" t="s">
        <v>194</v>
      </c>
      <c r="F184" s="82" t="s">
        <v>49</v>
      </c>
      <c r="G184" s="82" t="s">
        <v>49</v>
      </c>
      <c r="H184" s="83" t="s">
        <v>67</v>
      </c>
      <c r="I184" s="82"/>
      <c r="J184" s="82" t="s">
        <v>83</v>
      </c>
      <c r="K184" s="82">
        <v>24</v>
      </c>
      <c r="L184" s="82"/>
      <c r="M184" s="82"/>
      <c r="N184" s="82" t="s">
        <v>53</v>
      </c>
      <c r="O184" s="82" t="s">
        <v>54</v>
      </c>
      <c r="P184" s="82"/>
      <c r="Q184" s="84"/>
      <c r="R184" s="85">
        <v>0</v>
      </c>
      <c r="S184" s="85">
        <v>0</v>
      </c>
      <c r="T184" s="85">
        <v>0</v>
      </c>
      <c r="U184" s="82" t="s">
        <v>40</v>
      </c>
      <c r="V184" s="86" t="e">
        <v>#N/A</v>
      </c>
      <c r="W184" s="82" t="e">
        <v>#N/A</v>
      </c>
      <c r="X184" s="82" t="e">
        <v>#N/A</v>
      </c>
      <c r="Y184" s="82">
        <v>0</v>
      </c>
      <c r="Z184" s="82" t="s">
        <v>73</v>
      </c>
      <c r="AA184" s="82">
        <v>0</v>
      </c>
      <c r="AB184" s="82">
        <v>0</v>
      </c>
      <c r="AC184" s="82"/>
      <c r="AD184" s="80" t="s">
        <v>63</v>
      </c>
      <c r="AE184" s="87"/>
      <c r="AF184" s="88">
        <v>0.8</v>
      </c>
      <c r="AG184" s="89">
        <v>0.4</v>
      </c>
      <c r="AH184" s="90">
        <v>0</v>
      </c>
      <c r="AI184" s="80">
        <v>9.5</v>
      </c>
      <c r="AJ184" s="89"/>
      <c r="AK184" s="88">
        <v>3.5750000000000002</v>
      </c>
      <c r="AL184" s="88"/>
      <c r="AM184" s="91" t="s">
        <v>41</v>
      </c>
      <c r="AN184" s="105">
        <v>-3.5750000000000002</v>
      </c>
      <c r="AW184" s="16"/>
      <c r="BD184" s="16"/>
    </row>
    <row r="185" spans="1:56">
      <c r="A185" s="77">
        <v>173</v>
      </c>
      <c r="B185" s="78">
        <v>401809010</v>
      </c>
      <c r="C185" s="79" t="s">
        <v>291</v>
      </c>
      <c r="D185" s="80">
        <v>17</v>
      </c>
      <c r="E185" s="81" t="s">
        <v>194</v>
      </c>
      <c r="F185" s="82"/>
      <c r="G185" s="82">
        <v>100</v>
      </c>
      <c r="H185" s="83" t="s">
        <v>67</v>
      </c>
      <c r="I185" s="82" t="s">
        <v>68</v>
      </c>
      <c r="J185" s="82" t="s">
        <v>69</v>
      </c>
      <c r="K185" s="82">
        <v>24</v>
      </c>
      <c r="L185" s="82">
        <v>1</v>
      </c>
      <c r="M185" s="82">
        <v>8</v>
      </c>
      <c r="N185" s="82" t="s">
        <v>53</v>
      </c>
      <c r="O185" s="82" t="s">
        <v>70</v>
      </c>
      <c r="P185" s="82"/>
      <c r="Q185" s="84"/>
      <c r="R185" s="85">
        <v>0</v>
      </c>
      <c r="S185" s="85">
        <v>0.75</v>
      </c>
      <c r="T185" s="85">
        <v>1</v>
      </c>
      <c r="U185" s="82" t="s">
        <v>40</v>
      </c>
      <c r="V185" s="86" t="s">
        <v>40</v>
      </c>
      <c r="W185" s="82">
        <v>90</v>
      </c>
      <c r="X185" s="82" t="e">
        <v>#N/A</v>
      </c>
      <c r="Y185" s="82">
        <v>0</v>
      </c>
      <c r="Z185" s="82">
        <v>0</v>
      </c>
      <c r="AA185" s="82">
        <v>100</v>
      </c>
      <c r="AB185" s="82">
        <v>100</v>
      </c>
      <c r="AC185" s="82">
        <v>100</v>
      </c>
      <c r="AD185" s="80" t="s">
        <v>56</v>
      </c>
      <c r="AE185" s="87"/>
      <c r="AF185" s="88">
        <v>1</v>
      </c>
      <c r="AG185" s="89">
        <v>1</v>
      </c>
      <c r="AH185" s="90">
        <v>0</v>
      </c>
      <c r="AI185" s="80">
        <v>17</v>
      </c>
      <c r="AJ185" s="89"/>
      <c r="AK185" s="88">
        <v>6.25</v>
      </c>
      <c r="AL185" s="88"/>
      <c r="AM185" s="91" t="s">
        <v>41</v>
      </c>
      <c r="AN185" s="105">
        <v>-6.25</v>
      </c>
      <c r="AW185" s="16"/>
      <c r="BD185" s="16"/>
    </row>
    <row r="186" spans="1:56">
      <c r="A186" s="77"/>
      <c r="B186" s="78">
        <v>401809445</v>
      </c>
      <c r="C186" s="79" t="s">
        <v>292</v>
      </c>
      <c r="D186" s="80">
        <v>19.75</v>
      </c>
      <c r="E186" s="81"/>
      <c r="F186" s="82"/>
      <c r="G186" s="82"/>
      <c r="H186" s="83"/>
      <c r="I186" s="82"/>
      <c r="J186" s="82" t="s">
        <v>69</v>
      </c>
      <c r="K186" s="82">
        <v>24</v>
      </c>
      <c r="L186" s="82">
        <v>1</v>
      </c>
      <c r="M186" s="82">
        <v>8</v>
      </c>
      <c r="N186" s="82" t="s">
        <v>53</v>
      </c>
      <c r="O186" s="82"/>
      <c r="P186" s="82"/>
      <c r="Q186" s="84"/>
      <c r="R186" s="85">
        <v>0</v>
      </c>
      <c r="S186" s="85">
        <v>1</v>
      </c>
      <c r="T186" s="85">
        <v>0.9</v>
      </c>
      <c r="U186" s="82">
        <v>100</v>
      </c>
      <c r="V186" s="86" t="s">
        <v>40</v>
      </c>
      <c r="W186" s="82">
        <v>95</v>
      </c>
      <c r="X186" s="82" t="s">
        <v>40</v>
      </c>
      <c r="Y186" s="82">
        <v>0</v>
      </c>
      <c r="Z186" s="82" t="s">
        <v>55</v>
      </c>
      <c r="AA186" s="82">
        <v>100</v>
      </c>
      <c r="AB186" s="82">
        <v>100</v>
      </c>
      <c r="AC186" s="82"/>
      <c r="AD186" s="80" t="s">
        <v>63</v>
      </c>
      <c r="AE186" s="87"/>
      <c r="AF186" s="88">
        <v>0.7</v>
      </c>
      <c r="AG186" s="89">
        <v>1</v>
      </c>
      <c r="AH186" s="90">
        <v>0</v>
      </c>
      <c r="AI186" s="80">
        <v>19.75</v>
      </c>
      <c r="AJ186" s="89"/>
      <c r="AK186" s="88">
        <v>6.6375000000000002</v>
      </c>
      <c r="AL186" s="88"/>
      <c r="AM186" s="91" t="s">
        <v>41</v>
      </c>
      <c r="AN186" s="105">
        <v>-6.6375000000000002</v>
      </c>
      <c r="AW186" s="16"/>
      <c r="BD186" s="16"/>
    </row>
    <row r="187" spans="1:56">
      <c r="A187" s="77"/>
      <c r="B187" s="78">
        <v>401809742</v>
      </c>
      <c r="C187" s="79" t="s">
        <v>293</v>
      </c>
      <c r="D187" s="80">
        <v>19.25</v>
      </c>
      <c r="E187" s="81"/>
      <c r="F187" s="82"/>
      <c r="G187" s="82"/>
      <c r="H187" s="83"/>
      <c r="I187" s="82"/>
      <c r="J187" s="82" t="s">
        <v>69</v>
      </c>
      <c r="K187" s="82">
        <v>24</v>
      </c>
      <c r="L187" s="82">
        <v>1</v>
      </c>
      <c r="M187" s="82">
        <v>8</v>
      </c>
      <c r="N187" s="82" t="s">
        <v>53</v>
      </c>
      <c r="O187" s="82" t="s">
        <v>54</v>
      </c>
      <c r="P187" s="82"/>
      <c r="Q187" s="84"/>
      <c r="R187" s="85">
        <v>0</v>
      </c>
      <c r="S187" s="85">
        <v>1</v>
      </c>
      <c r="T187" s="85">
        <v>1</v>
      </c>
      <c r="U187" s="82">
        <v>100</v>
      </c>
      <c r="V187" s="86" t="s">
        <v>40</v>
      </c>
      <c r="W187" s="82">
        <v>80</v>
      </c>
      <c r="X187" s="82" t="e">
        <v>#N/A</v>
      </c>
      <c r="Y187" s="82">
        <v>0</v>
      </c>
      <c r="Z187" s="82" t="s">
        <v>55</v>
      </c>
      <c r="AA187" s="82">
        <v>100</v>
      </c>
      <c r="AB187" s="82">
        <v>100</v>
      </c>
      <c r="AC187" s="82"/>
      <c r="AD187" s="80" t="s">
        <v>56</v>
      </c>
      <c r="AE187" s="87">
        <v>9.8000000000000007</v>
      </c>
      <c r="AF187" s="88">
        <v>0.8</v>
      </c>
      <c r="AG187" s="89">
        <v>1</v>
      </c>
      <c r="AH187" s="90">
        <v>0.98000000000000009</v>
      </c>
      <c r="AI187" s="80">
        <v>19.25</v>
      </c>
      <c r="AJ187" s="89"/>
      <c r="AK187" s="88">
        <v>7.5925000000000002</v>
      </c>
      <c r="AL187" s="88"/>
      <c r="AM187" s="91" t="s">
        <v>41</v>
      </c>
      <c r="AN187" s="105">
        <v>-7.5925000000000002</v>
      </c>
      <c r="AW187" s="16"/>
      <c r="BD187" s="16"/>
    </row>
    <row r="188" spans="1:56">
      <c r="A188" s="77">
        <v>108</v>
      </c>
      <c r="B188" s="78">
        <v>401805295</v>
      </c>
      <c r="C188" s="79" t="s">
        <v>294</v>
      </c>
      <c r="D188" s="80">
        <v>11.5</v>
      </c>
      <c r="E188" s="81" t="s">
        <v>190</v>
      </c>
      <c r="F188" s="82"/>
      <c r="G188" s="82">
        <v>100</v>
      </c>
      <c r="H188" s="83" t="s">
        <v>67</v>
      </c>
      <c r="I188" s="82"/>
      <c r="J188" s="82" t="s">
        <v>41</v>
      </c>
      <c r="K188" s="82">
        <v>24</v>
      </c>
      <c r="L188" s="82"/>
      <c r="M188" s="82">
        <v>8</v>
      </c>
      <c r="N188" s="82" t="s">
        <v>53</v>
      </c>
      <c r="O188" s="82" t="s">
        <v>54</v>
      </c>
      <c r="P188" s="82"/>
      <c r="Q188" s="84"/>
      <c r="R188" s="85">
        <v>0</v>
      </c>
      <c r="S188" s="85">
        <v>1</v>
      </c>
      <c r="T188" s="85">
        <v>1</v>
      </c>
      <c r="U188" s="82">
        <v>70</v>
      </c>
      <c r="V188" s="86" t="s">
        <v>40</v>
      </c>
      <c r="W188" s="82" t="s">
        <v>40</v>
      </c>
      <c r="X188" s="82">
        <v>70</v>
      </c>
      <c r="Y188" s="82">
        <v>0</v>
      </c>
      <c r="Z188" s="82" t="s">
        <v>148</v>
      </c>
      <c r="AA188" s="82">
        <v>100</v>
      </c>
      <c r="AB188" s="82">
        <v>100</v>
      </c>
      <c r="AC188" s="82">
        <v>100</v>
      </c>
      <c r="AD188" s="80" t="s">
        <v>56</v>
      </c>
      <c r="AE188" s="87"/>
      <c r="AF188" s="88">
        <v>0.9</v>
      </c>
      <c r="AG188" s="89">
        <v>1</v>
      </c>
      <c r="AH188" s="90">
        <v>0</v>
      </c>
      <c r="AI188" s="80">
        <v>11.5</v>
      </c>
      <c r="AJ188" s="89"/>
      <c r="AK188" s="88">
        <v>4.7750000000000004</v>
      </c>
      <c r="AL188" s="88"/>
      <c r="AM188" s="91" t="s">
        <v>41</v>
      </c>
      <c r="AN188" s="105">
        <v>-4.7750000000000004</v>
      </c>
      <c r="AW188" s="16"/>
      <c r="BD188" s="16"/>
    </row>
    <row r="189" spans="1:56">
      <c r="A189" s="77"/>
      <c r="B189" s="78">
        <v>401811261</v>
      </c>
      <c r="C189" s="79" t="s">
        <v>295</v>
      </c>
      <c r="D189" s="80">
        <v>15</v>
      </c>
      <c r="E189" s="81"/>
      <c r="F189" s="82"/>
      <c r="G189" s="82"/>
      <c r="H189" s="83"/>
      <c r="I189" s="82"/>
      <c r="J189" s="82"/>
      <c r="K189" s="82" t="s">
        <v>60</v>
      </c>
      <c r="L189" s="82">
        <v>1</v>
      </c>
      <c r="M189" s="82">
        <v>8</v>
      </c>
      <c r="N189" s="82" t="s">
        <v>53</v>
      </c>
      <c r="O189" s="82" t="s">
        <v>54</v>
      </c>
      <c r="P189" s="82"/>
      <c r="Q189" s="84"/>
      <c r="R189" s="85">
        <v>0</v>
      </c>
      <c r="S189" s="85">
        <v>0</v>
      </c>
      <c r="T189" s="85">
        <v>0.2</v>
      </c>
      <c r="U189" s="82">
        <v>99</v>
      </c>
      <c r="V189" s="86" t="s">
        <v>40</v>
      </c>
      <c r="W189" s="82" t="s">
        <v>40</v>
      </c>
      <c r="X189" s="82" t="s">
        <v>40</v>
      </c>
      <c r="Y189" s="82">
        <v>0</v>
      </c>
      <c r="Z189" s="82" t="s">
        <v>73</v>
      </c>
      <c r="AA189" s="82">
        <v>0</v>
      </c>
      <c r="AB189" s="82">
        <v>0</v>
      </c>
      <c r="AC189" s="82"/>
      <c r="AD189" s="80"/>
      <c r="AE189" s="87"/>
      <c r="AF189" s="88">
        <v>0.7</v>
      </c>
      <c r="AG189" s="89">
        <v>0.1</v>
      </c>
      <c r="AH189" s="90">
        <v>0</v>
      </c>
      <c r="AI189" s="80">
        <v>15</v>
      </c>
      <c r="AJ189" s="89"/>
      <c r="AK189" s="88">
        <v>4.55</v>
      </c>
      <c r="AL189" s="88"/>
      <c r="AM189" s="91" t="s">
        <v>41</v>
      </c>
      <c r="AN189" s="105">
        <v>-4.55</v>
      </c>
      <c r="AW189" s="16"/>
      <c r="BD189" s="16"/>
    </row>
    <row r="190" spans="1:56">
      <c r="A190" s="77"/>
      <c r="D190" s="80"/>
      <c r="AF190" s="95">
        <v>1.1000000000000001</v>
      </c>
      <c r="AG190" s="95">
        <v>1.1000000000000001</v>
      </c>
      <c r="AH190" s="90">
        <v>1.1000000000000001</v>
      </c>
      <c r="AI190" s="80">
        <v>1.1000000000000001</v>
      </c>
      <c r="AJ190" s="89"/>
      <c r="AK190" s="88">
        <v>9</v>
      </c>
      <c r="AM190" s="91">
        <v>1.1000000000000001</v>
      </c>
      <c r="AW190" s="16"/>
      <c r="BD190" s="16"/>
    </row>
    <row r="191" spans="1:56">
      <c r="A191" s="77"/>
      <c r="D191" s="80"/>
      <c r="AH191" s="90">
        <v>0</v>
      </c>
      <c r="AW191" s="16"/>
      <c r="BD191" s="16"/>
    </row>
    <row r="192" spans="1:56">
      <c r="A192" s="77"/>
      <c r="D192" s="80"/>
      <c r="AH192" s="90">
        <v>0</v>
      </c>
      <c r="AW192" s="16"/>
      <c r="BD192" s="16"/>
    </row>
    <row r="193" spans="1:56">
      <c r="A193" s="77"/>
      <c r="D193" s="80"/>
      <c r="AH193" s="90">
        <v>0</v>
      </c>
      <c r="AW193" s="16"/>
      <c r="BD193" s="16"/>
    </row>
    <row r="194" spans="1:56">
      <c r="A194" s="77"/>
      <c r="D194" s="80"/>
      <c r="AH194" s="90">
        <v>0</v>
      </c>
    </row>
    <row r="195" spans="1:56">
      <c r="A195" s="77"/>
      <c r="D195" s="80"/>
      <c r="AH195" s="90">
        <v>0</v>
      </c>
      <c r="AW195" s="16"/>
      <c r="BD195" s="16"/>
    </row>
    <row r="196" spans="1:56">
      <c r="A196" s="77"/>
      <c r="D196" s="80"/>
      <c r="AH196" s="90">
        <v>0</v>
      </c>
      <c r="AW196" s="16"/>
      <c r="BD196" s="16"/>
    </row>
    <row r="197" spans="1:56">
      <c r="A197" s="77"/>
      <c r="D197" s="80"/>
      <c r="AH197" s="90">
        <v>0</v>
      </c>
      <c r="AW197" s="16"/>
      <c r="BD197" s="16"/>
    </row>
    <row r="198" spans="1:56">
      <c r="A198" s="77"/>
      <c r="D198" s="80"/>
      <c r="AH198" s="90">
        <v>0</v>
      </c>
      <c r="AW198" s="16"/>
      <c r="BD198" s="16"/>
    </row>
    <row r="199" spans="1:56">
      <c r="A199" s="77"/>
      <c r="D199" s="80"/>
      <c r="AH199" s="90">
        <v>0</v>
      </c>
      <c r="AW199" s="16"/>
      <c r="BD199" s="16"/>
    </row>
    <row r="200" spans="1:56">
      <c r="A200" s="77"/>
      <c r="D200" s="80"/>
      <c r="AH200" s="90">
        <v>0</v>
      </c>
      <c r="AW200" s="16"/>
      <c r="BD200" s="16"/>
    </row>
    <row r="201" spans="1:56">
      <c r="A201" s="77"/>
      <c r="D201" s="80"/>
      <c r="AH201" s="90">
        <v>0</v>
      </c>
      <c r="AW201" s="16"/>
      <c r="BD201" s="16"/>
    </row>
    <row r="202" spans="1:56">
      <c r="A202" s="77"/>
      <c r="D202" s="80"/>
      <c r="AH202" s="90">
        <v>0</v>
      </c>
      <c r="AW202" s="16"/>
      <c r="BD202" s="16"/>
    </row>
    <row r="203" spans="1:56">
      <c r="A203" s="77"/>
      <c r="D203" s="80"/>
      <c r="AH203" s="90">
        <v>0</v>
      </c>
      <c r="AW203" s="16"/>
      <c r="BD203" s="16"/>
    </row>
    <row r="204" spans="1:56">
      <c r="A204" s="77"/>
      <c r="D204" s="80"/>
      <c r="AH204" s="90">
        <v>0</v>
      </c>
      <c r="AW204" s="16"/>
      <c r="BD204" s="16"/>
    </row>
    <row r="205" spans="1:56">
      <c r="A205" s="77"/>
      <c r="D205" s="80"/>
      <c r="AH205" s="90">
        <v>0</v>
      </c>
      <c r="AW205" s="16"/>
      <c r="BD205" s="16"/>
    </row>
    <row r="206" spans="1:56">
      <c r="A206" s="77"/>
      <c r="D206" s="80"/>
      <c r="AW206" s="16"/>
      <c r="BD206" s="16"/>
    </row>
    <row r="207" spans="1:56">
      <c r="A207" s="77"/>
      <c r="D207" s="80"/>
      <c r="AW207" s="16"/>
      <c r="BD207" s="16"/>
    </row>
    <row r="208" spans="1:56">
      <c r="A208" s="77"/>
      <c r="D208" s="80"/>
      <c r="AW208" s="16"/>
      <c r="BD208" s="16"/>
    </row>
    <row r="209" spans="1:56">
      <c r="A209" s="77"/>
      <c r="D209" s="80"/>
      <c r="AW209" s="16"/>
      <c r="BD209" s="16"/>
    </row>
    <row r="210" spans="1:56">
      <c r="A210" s="77"/>
      <c r="D210" s="80"/>
      <c r="AW210" s="16"/>
      <c r="BD210" s="16"/>
    </row>
    <row r="211" spans="1:56">
      <c r="A211" s="77"/>
      <c r="D211" s="80"/>
      <c r="AW211" s="16"/>
      <c r="BD211" s="16"/>
    </row>
    <row r="212" spans="1:56">
      <c r="A212" s="77"/>
      <c r="D212" s="80"/>
      <c r="AW212" s="16"/>
      <c r="BD212" s="16"/>
    </row>
    <row r="213" spans="1:56">
      <c r="A213" s="77"/>
      <c r="D213" s="80"/>
      <c r="AW213" s="16"/>
      <c r="BD213" s="16"/>
    </row>
    <row r="214" spans="1:56">
      <c r="A214" s="77"/>
      <c r="D214" s="80"/>
      <c r="AW214" s="16"/>
      <c r="BD214" s="16"/>
    </row>
    <row r="215" spans="1:56">
      <c r="A215" s="77"/>
      <c r="D215" s="80"/>
      <c r="AW215" s="16"/>
      <c r="BD215" s="16"/>
    </row>
    <row r="216" spans="1:56">
      <c r="A216" s="77"/>
      <c r="D216" s="80"/>
      <c r="AW216" s="16"/>
      <c r="BD216" s="16"/>
    </row>
    <row r="217" spans="1:56">
      <c r="A217" s="77"/>
      <c r="D217" s="80"/>
      <c r="AW217" s="16"/>
      <c r="BD217" s="16"/>
    </row>
    <row r="218" spans="1:56">
      <c r="A218" s="77"/>
      <c r="D218" s="80"/>
      <c r="AW218" s="16"/>
      <c r="BD218" s="16"/>
    </row>
    <row r="219" spans="1:56">
      <c r="A219" s="77"/>
      <c r="D219" s="80"/>
    </row>
    <row r="220" spans="1:56">
      <c r="A220" s="77"/>
      <c r="D220" s="80"/>
      <c r="AW220" s="16"/>
      <c r="BD220" s="16"/>
    </row>
    <row r="221" spans="1:56">
      <c r="A221" s="77"/>
      <c r="D221" s="80"/>
      <c r="AW221" s="16"/>
      <c r="BD221" s="16"/>
    </row>
    <row r="222" spans="1:56">
      <c r="A222" s="77"/>
      <c r="D222" s="80"/>
      <c r="AW222" s="16"/>
      <c r="BD222" s="16"/>
    </row>
    <row r="223" spans="1:56">
      <c r="A223" s="77"/>
      <c r="D223" s="80"/>
      <c r="AW223" s="16"/>
      <c r="BD223" s="16"/>
    </row>
    <row r="224" spans="1:56">
      <c r="A224" s="77"/>
      <c r="D224" s="80"/>
      <c r="AW224" s="16"/>
      <c r="BD224" s="16"/>
    </row>
    <row r="225" spans="1:56">
      <c r="A225" s="77"/>
      <c r="D225" s="80"/>
      <c r="AW225" s="16"/>
      <c r="BD225" s="16"/>
    </row>
    <row r="226" spans="1:56">
      <c r="A226" s="77"/>
      <c r="D226" s="80"/>
      <c r="AW226" s="16"/>
      <c r="BD226" s="16"/>
    </row>
    <row r="227" spans="1:56">
      <c r="A227" s="77"/>
      <c r="D227" s="80"/>
      <c r="AW227" s="16"/>
      <c r="BD227" s="16"/>
    </row>
    <row r="228" spans="1:56">
      <c r="A228" s="77"/>
      <c r="D228" s="80"/>
      <c r="AW228" s="16"/>
      <c r="BD228" s="16"/>
    </row>
    <row r="229" spans="1:56">
      <c r="A229" s="77"/>
      <c r="D229" s="80"/>
      <c r="AW229" s="16"/>
      <c r="BD229" s="16"/>
    </row>
    <row r="230" spans="1:56">
      <c r="A230" s="77"/>
      <c r="D230" s="80"/>
      <c r="AW230" s="16"/>
      <c r="BD230" s="16"/>
    </row>
    <row r="231" spans="1:56">
      <c r="A231" s="77"/>
      <c r="D231" s="80"/>
      <c r="AW231" s="16"/>
      <c r="BD231" s="16"/>
    </row>
    <row r="232" spans="1:56">
      <c r="A232" s="77"/>
      <c r="D232" s="80"/>
      <c r="AW232" s="16"/>
      <c r="BD232" s="16"/>
    </row>
    <row r="233" spans="1:56">
      <c r="A233" s="77"/>
      <c r="D233" s="80"/>
      <c r="AW233" s="16"/>
      <c r="BD233" s="16"/>
    </row>
    <row r="234" spans="1:56">
      <c r="A234" s="77"/>
      <c r="D234" s="80"/>
      <c r="AW234" s="16"/>
      <c r="BD234" s="16"/>
    </row>
    <row r="235" spans="1:56">
      <c r="A235" s="77"/>
      <c r="D235" s="80"/>
      <c r="AW235" s="16"/>
      <c r="BD235" s="16"/>
    </row>
    <row r="236" spans="1:56">
      <c r="A236" s="77"/>
      <c r="D236" s="80"/>
      <c r="AW236" s="16"/>
      <c r="BD236" s="16"/>
    </row>
    <row r="237" spans="1:56">
      <c r="A237" s="77"/>
      <c r="D237" s="80"/>
      <c r="AW237" s="16"/>
      <c r="BD237" s="16"/>
    </row>
    <row r="238" spans="1:56">
      <c r="A238" s="77"/>
      <c r="D238" s="80"/>
      <c r="AW238" s="16"/>
      <c r="BD238" s="16"/>
    </row>
    <row r="239" spans="1:56">
      <c r="A239" s="77"/>
      <c r="D239" s="80"/>
      <c r="AW239" s="16"/>
      <c r="BD239" s="16"/>
    </row>
    <row r="240" spans="1:56">
      <c r="A240" s="77"/>
      <c r="D240" s="80"/>
      <c r="AW240" s="16"/>
      <c r="BD240" s="16"/>
    </row>
    <row r="241" spans="1:56">
      <c r="A241" s="77"/>
      <c r="D241" s="80"/>
      <c r="AW241" s="16"/>
      <c r="BD241" s="16"/>
    </row>
    <row r="242" spans="1:56">
      <c r="A242" s="77"/>
      <c r="D242" s="80"/>
      <c r="AW242" s="16"/>
      <c r="BD242" s="16"/>
    </row>
    <row r="243" spans="1:56">
      <c r="A243" s="77"/>
      <c r="D243" s="80"/>
      <c r="AW243" s="16"/>
      <c r="BD243" s="16"/>
    </row>
    <row r="244" spans="1:56">
      <c r="A244" s="77"/>
      <c r="AW244" s="16"/>
      <c r="BD244" s="16"/>
    </row>
    <row r="245" spans="1:56">
      <c r="A245" s="77"/>
      <c r="AW245" s="16"/>
      <c r="BD245" s="16"/>
    </row>
    <row r="246" spans="1:56">
      <c r="A246" s="77"/>
      <c r="AW246" s="16"/>
      <c r="BD246" s="16"/>
    </row>
    <row r="247" spans="1:56">
      <c r="A247" s="77"/>
      <c r="AW247" s="16"/>
      <c r="BD247" s="16"/>
    </row>
    <row r="248" spans="1:56">
      <c r="A248" s="77"/>
      <c r="AW248" s="16"/>
      <c r="BD248" s="16"/>
    </row>
    <row r="249" spans="1:56">
      <c r="A249" s="77"/>
    </row>
    <row r="250" spans="1:56">
      <c r="A250" s="77"/>
    </row>
    <row r="251" spans="1:56">
      <c r="A251" s="77"/>
      <c r="AW251" s="16"/>
      <c r="BD251" s="16"/>
    </row>
    <row r="252" spans="1:56">
      <c r="A252" s="77"/>
      <c r="AW252" s="16"/>
      <c r="BD252" s="16"/>
    </row>
    <row r="253" spans="1:56">
      <c r="A253" s="77"/>
      <c r="AW253" s="16"/>
      <c r="BD253" s="16"/>
    </row>
    <row r="254" spans="1:56">
      <c r="A254" s="77"/>
      <c r="AW254" s="16"/>
      <c r="BD254" s="16"/>
    </row>
    <row r="255" spans="1:56">
      <c r="A255" s="77"/>
      <c r="AW255" s="16"/>
      <c r="BD255" s="16"/>
    </row>
    <row r="256" spans="1:56">
      <c r="A256" s="77"/>
      <c r="AW256" s="16"/>
      <c r="BD256" s="16"/>
    </row>
    <row r="257" spans="1:56">
      <c r="A257" s="77"/>
      <c r="AW257" s="16"/>
      <c r="BD257" s="16"/>
    </row>
    <row r="258" spans="1:56">
      <c r="A258" s="77"/>
      <c r="AW258" s="16"/>
      <c r="BD258" s="16"/>
    </row>
    <row r="259" spans="1:56">
      <c r="A259" s="77"/>
      <c r="AW259" s="16"/>
      <c r="BD259" s="16"/>
    </row>
    <row r="260" spans="1:56">
      <c r="A260" s="77"/>
      <c r="AW260" s="16"/>
      <c r="BD260" s="16"/>
    </row>
    <row r="261" spans="1:56">
      <c r="A261" s="77"/>
      <c r="AW261" s="16"/>
      <c r="BD261" s="16"/>
    </row>
    <row r="262" spans="1:56">
      <c r="A262" s="77"/>
      <c r="AW262" s="16"/>
      <c r="BD262" s="16"/>
    </row>
    <row r="263" spans="1:56">
      <c r="A263" s="77"/>
      <c r="AW263" s="16"/>
      <c r="BD263" s="16"/>
    </row>
    <row r="264" spans="1:56">
      <c r="A264" s="77"/>
      <c r="AW264" s="16"/>
      <c r="BD264" s="16"/>
    </row>
    <row r="265" spans="1:56">
      <c r="A265" s="77"/>
      <c r="AW265" s="16"/>
      <c r="BD265" s="16"/>
    </row>
    <row r="266" spans="1:56">
      <c r="A266" s="77"/>
      <c r="AW266" s="16"/>
      <c r="BD266" s="16"/>
    </row>
    <row r="267" spans="1:56">
      <c r="A267" s="77"/>
      <c r="AW267" s="16"/>
      <c r="BD267" s="16"/>
    </row>
    <row r="268" spans="1:56">
      <c r="A268" s="77"/>
      <c r="AW268" s="16"/>
      <c r="BD268" s="16"/>
    </row>
    <row r="269" spans="1:56">
      <c r="A269" s="77"/>
      <c r="AW269" s="16"/>
      <c r="BD269" s="16"/>
    </row>
    <row r="270" spans="1:56">
      <c r="A270" s="77"/>
      <c r="AW270" s="16"/>
      <c r="BD270" s="16"/>
    </row>
    <row r="271" spans="1:56">
      <c r="A271" s="77"/>
      <c r="AW271" s="16"/>
      <c r="BD271" s="16"/>
    </row>
    <row r="272" spans="1:56">
      <c r="A272" s="77"/>
      <c r="AW272" s="16"/>
      <c r="BD272" s="16"/>
    </row>
    <row r="273" spans="1:56">
      <c r="A273" s="77"/>
      <c r="AW273" s="16"/>
      <c r="BD273" s="16"/>
    </row>
    <row r="274" spans="1:56">
      <c r="A274" s="77"/>
      <c r="AW274" s="16"/>
      <c r="BD274" s="16"/>
    </row>
    <row r="275" spans="1:56">
      <c r="A275" s="77"/>
      <c r="AW275" s="16"/>
      <c r="BD275" s="16"/>
    </row>
    <row r="276" spans="1:56">
      <c r="A276" s="77"/>
      <c r="AW276" s="16"/>
      <c r="BD276" s="16"/>
    </row>
    <row r="277" spans="1:56">
      <c r="A277" s="77"/>
      <c r="AW277" s="16"/>
      <c r="BD277" s="16"/>
    </row>
    <row r="278" spans="1:56">
      <c r="A278" s="77"/>
      <c r="AW278" s="16"/>
      <c r="BD278" s="16"/>
    </row>
    <row r="279" spans="1:56">
      <c r="A279" s="77"/>
      <c r="AW279" s="16"/>
      <c r="BD279" s="16"/>
    </row>
    <row r="280" spans="1:56">
      <c r="A280" s="77"/>
      <c r="AW280" s="16"/>
      <c r="BD280" s="16"/>
    </row>
    <row r="281" spans="1:56">
      <c r="A281" s="77"/>
    </row>
    <row r="282" spans="1:56">
      <c r="A282" s="77"/>
      <c r="AW282" s="16"/>
      <c r="BD282" s="16"/>
    </row>
    <row r="283" spans="1:56">
      <c r="A283" s="77"/>
    </row>
    <row r="284" spans="1:56">
      <c r="A284" s="77"/>
      <c r="AW284" s="16"/>
      <c r="BD284" s="16"/>
    </row>
    <row r="285" spans="1:56">
      <c r="A285" s="77"/>
      <c r="AW285" s="16"/>
      <c r="BD285" s="16"/>
    </row>
    <row r="286" spans="1:56">
      <c r="A286" s="77"/>
      <c r="AW286" s="16"/>
      <c r="BD286" s="16"/>
    </row>
    <row r="287" spans="1:56">
      <c r="A287" s="77"/>
      <c r="AW287" s="16"/>
      <c r="BD287" s="16"/>
    </row>
    <row r="288" spans="1:56">
      <c r="A288" s="77"/>
      <c r="AW288" s="16"/>
      <c r="BD288" s="16"/>
    </row>
    <row r="289" spans="1:56">
      <c r="A289" s="77"/>
      <c r="AW289" s="16"/>
      <c r="BD289" s="16"/>
    </row>
    <row r="290" spans="1:56">
      <c r="A290" s="77"/>
      <c r="AW290" s="16"/>
      <c r="BD290" s="16"/>
    </row>
    <row r="291" spans="1:56">
      <c r="A291" s="77"/>
      <c r="AW291" s="16"/>
      <c r="BD291" s="16"/>
    </row>
    <row r="292" spans="1:56">
      <c r="A292" s="77"/>
      <c r="AW292" s="16"/>
      <c r="BD292" s="16"/>
    </row>
    <row r="293" spans="1:56">
      <c r="A293" s="77"/>
      <c r="AW293" s="16"/>
      <c r="BD293" s="16"/>
    </row>
    <row r="294" spans="1:56">
      <c r="A294" s="77"/>
      <c r="AW294" s="16"/>
      <c r="BD294" s="16"/>
    </row>
    <row r="295" spans="1:56">
      <c r="A295" s="77"/>
      <c r="AW295" s="16"/>
      <c r="BD295" s="16"/>
    </row>
    <row r="296" spans="1:56">
      <c r="A296" s="77"/>
      <c r="AW296" s="16"/>
      <c r="BD296" s="16"/>
    </row>
    <row r="297" spans="1:56">
      <c r="A297" s="77"/>
      <c r="AW297" s="16"/>
      <c r="BD297" s="16"/>
    </row>
    <row r="298" spans="1:56">
      <c r="A298" s="77"/>
      <c r="AW298" s="16"/>
      <c r="BD298" s="16"/>
    </row>
    <row r="299" spans="1:56">
      <c r="A299" s="77"/>
      <c r="AW299" s="16"/>
      <c r="BD299" s="16"/>
    </row>
    <row r="300" spans="1:56">
      <c r="A300" s="77"/>
      <c r="AW300" s="16"/>
      <c r="BD300" s="16"/>
    </row>
    <row r="301" spans="1:56">
      <c r="A301" s="77"/>
      <c r="AW301" s="16"/>
      <c r="BD301" s="16"/>
    </row>
    <row r="302" spans="1:56">
      <c r="A302" s="77"/>
      <c r="AW302" s="16"/>
      <c r="BD302" s="16"/>
    </row>
    <row r="303" spans="1:56">
      <c r="A303" s="77"/>
    </row>
    <row r="304" spans="1:56">
      <c r="A304" s="77"/>
      <c r="AW304" s="16"/>
      <c r="BD304" s="16"/>
    </row>
    <row r="305" spans="1:56">
      <c r="A305" s="77"/>
      <c r="AW305" s="16"/>
      <c r="BD305" s="16"/>
    </row>
    <row r="306" spans="1:56">
      <c r="A306" s="77"/>
      <c r="AW306" s="16"/>
      <c r="BD306" s="16"/>
    </row>
    <row r="307" spans="1:56">
      <c r="AW307" s="16"/>
      <c r="BD307" s="16"/>
    </row>
    <row r="308" spans="1:56">
      <c r="AW308" s="16"/>
      <c r="BD308" s="16"/>
    </row>
    <row r="309" spans="1:56">
      <c r="AW309" s="16"/>
      <c r="BD309" s="16"/>
    </row>
    <row r="310" spans="1:56">
      <c r="AW310" s="16"/>
      <c r="BD310" s="16"/>
    </row>
    <row r="311" spans="1:56">
      <c r="AW311" s="16"/>
      <c r="BD311" s="16"/>
    </row>
    <row r="312" spans="1:56">
      <c r="AW312" s="16"/>
      <c r="BD312" s="16"/>
    </row>
    <row r="313" spans="1:56">
      <c r="AW313" s="16"/>
      <c r="BD313" s="16"/>
    </row>
    <row r="314" spans="1:56">
      <c r="AW314" s="16"/>
      <c r="BD314" s="16"/>
    </row>
    <row r="315" spans="1:56">
      <c r="AW315" s="16"/>
      <c r="BD315" s="16"/>
    </row>
    <row r="316" spans="1:56">
      <c r="AW316" s="16"/>
      <c r="BD316" s="16"/>
    </row>
    <row r="317" spans="1:56">
      <c r="AW317" s="16"/>
      <c r="BD317" s="16"/>
    </row>
    <row r="318" spans="1:56">
      <c r="AW318" s="16"/>
      <c r="BD318" s="16"/>
    </row>
    <row r="319" spans="1:56">
      <c r="AW319" s="16"/>
      <c r="BD319" s="16"/>
    </row>
    <row r="320" spans="1:56">
      <c r="AW320" s="16"/>
      <c r="BD320" s="16"/>
    </row>
    <row r="321" spans="49:56">
      <c r="AW321" s="16"/>
      <c r="BD321" s="16"/>
    </row>
    <row r="322" spans="49:56">
      <c r="AW322" s="16"/>
      <c r="BD322" s="16"/>
    </row>
    <row r="323" spans="49:56">
      <c r="AW323" s="16"/>
      <c r="BD323" s="16"/>
    </row>
    <row r="325" spans="49:56">
      <c r="AW325" s="16"/>
      <c r="BD325" s="16"/>
    </row>
    <row r="326" spans="49:56">
      <c r="AW326" s="16"/>
      <c r="BD326" s="16"/>
    </row>
    <row r="327" spans="49:56">
      <c r="AW327" s="16"/>
      <c r="BD327" s="16"/>
    </row>
    <row r="328" spans="49:56">
      <c r="AW328" s="16"/>
      <c r="BD328" s="16"/>
    </row>
    <row r="329" spans="49:56">
      <c r="AW329" s="16"/>
      <c r="BD329" s="16"/>
    </row>
    <row r="330" spans="49:56">
      <c r="AW330" s="16"/>
      <c r="BD330" s="16"/>
    </row>
    <row r="331" spans="49:56">
      <c r="AW331" s="16"/>
      <c r="BD331" s="16"/>
    </row>
    <row r="332" spans="49:56">
      <c r="AW332" s="16"/>
      <c r="BD332" s="16"/>
    </row>
    <row r="333" spans="49:56">
      <c r="AW333" s="16"/>
      <c r="BD333" s="16"/>
    </row>
    <row r="334" spans="49:56">
      <c r="AW334" s="16"/>
      <c r="BD334" s="16"/>
    </row>
    <row r="335" spans="49:56">
      <c r="AW335" s="16"/>
      <c r="BD335" s="16"/>
    </row>
    <row r="336" spans="49:56">
      <c r="AW336" s="16"/>
      <c r="BD336" s="16"/>
    </row>
    <row r="337" spans="49:56">
      <c r="AW337" s="16"/>
      <c r="BD337" s="16"/>
    </row>
    <row r="338" spans="49:56">
      <c r="AW338" s="16"/>
      <c r="BD338" s="16"/>
    </row>
    <row r="339" spans="49:56">
      <c r="AW339" s="16"/>
      <c r="BD339" s="16"/>
    </row>
    <row r="340" spans="49:56">
      <c r="AW340" s="16"/>
      <c r="BD340" s="16"/>
    </row>
    <row r="341" spans="49:56">
      <c r="AW341" s="16"/>
      <c r="BD341" s="16"/>
    </row>
    <row r="342" spans="49:56">
      <c r="AW342" s="16"/>
      <c r="BD342" s="16"/>
    </row>
    <row r="343" spans="49:56">
      <c r="AW343" s="16"/>
      <c r="BD343" s="16"/>
    </row>
    <row r="344" spans="49:56">
      <c r="AW344" s="16"/>
      <c r="BD344" s="16"/>
    </row>
    <row r="345" spans="49:56">
      <c r="AW345" s="16"/>
      <c r="BD345" s="16"/>
    </row>
    <row r="346" spans="49:56">
      <c r="AW346" s="16"/>
      <c r="BD346" s="16"/>
    </row>
    <row r="347" spans="49:56">
      <c r="AW347" s="16"/>
      <c r="BD347" s="16"/>
    </row>
    <row r="348" spans="49:56">
      <c r="AW348" s="16"/>
      <c r="BD348" s="16"/>
    </row>
    <row r="349" spans="49:56">
      <c r="AW349" s="16"/>
      <c r="BD349" s="16"/>
    </row>
    <row r="350" spans="49:56">
      <c r="AW350" s="16"/>
      <c r="BD350" s="16"/>
    </row>
    <row r="353" spans="49:56">
      <c r="AW353" s="16"/>
      <c r="BD353" s="16"/>
    </row>
    <row r="354" spans="49:56">
      <c r="AW354" s="16"/>
      <c r="BD354" s="16"/>
    </row>
    <row r="356" spans="49:56">
      <c r="AW356" s="16"/>
      <c r="BD356" s="16"/>
    </row>
    <row r="357" spans="49:56">
      <c r="AW357" s="16"/>
      <c r="BD357" s="16"/>
    </row>
    <row r="358" spans="49:56">
      <c r="AW358" s="16"/>
      <c r="BD358" s="16"/>
    </row>
    <row r="359" spans="49:56">
      <c r="AW359" s="16"/>
      <c r="BD359" s="16"/>
    </row>
    <row r="361" spans="49:56">
      <c r="AW361" s="16"/>
      <c r="BD361" s="16"/>
    </row>
    <row r="362" spans="49:56">
      <c r="AW362" s="16"/>
      <c r="BD362" s="16"/>
    </row>
    <row r="363" spans="49:56">
      <c r="AW363" s="16"/>
      <c r="BD363" s="16"/>
    </row>
    <row r="364" spans="49:56">
      <c r="AW364" s="16"/>
      <c r="BD364" s="16"/>
    </row>
    <row r="366" spans="49:56">
      <c r="AW366" s="16"/>
      <c r="BD366" s="16"/>
    </row>
    <row r="367" spans="49:56">
      <c r="AW367" s="16"/>
      <c r="BD367" s="16"/>
    </row>
    <row r="369" spans="49:56">
      <c r="AW369" s="16"/>
      <c r="BD369" s="16"/>
    </row>
    <row r="370" spans="49:56">
      <c r="AW370" s="16"/>
      <c r="BD370" s="16"/>
    </row>
    <row r="371" spans="49:56">
      <c r="AW371" s="16"/>
      <c r="BD371" s="16"/>
    </row>
    <row r="372" spans="49:56">
      <c r="AW372" s="16"/>
      <c r="BD372" s="16"/>
    </row>
    <row r="373" spans="49:56">
      <c r="AW373" s="16"/>
      <c r="BD373" s="16"/>
    </row>
  </sheetData>
  <sheetProtection algorithmName="SHA-512" hashValue="3GwjKOQksmXlcmTTem5DU2tv86g+yX0G8FB7nYcYdKteUAMJxFuoy8SIR0472gevGnqPz0TRw35QHc0gWJHMtQ==" saltValue="1mxX39iaB4blZZQFwzmwgA==" spinCount="100000" sheet="1" objects="1" scenarios="1"/>
  <dataConsolidate/>
  <mergeCells count="14">
    <mergeCell ref="AQ21:AR23"/>
    <mergeCell ref="AQ24:AR25"/>
    <mergeCell ref="AQ10:AR11"/>
    <mergeCell ref="AP16:AR16"/>
    <mergeCell ref="AQ17:AR18"/>
    <mergeCell ref="AO19:AO20"/>
    <mergeCell ref="AP19:AP20"/>
    <mergeCell ref="AQ19:AR20"/>
    <mergeCell ref="AP2:AR2"/>
    <mergeCell ref="AQ3:AR4"/>
    <mergeCell ref="AO5:AO6"/>
    <mergeCell ref="AP5:AP6"/>
    <mergeCell ref="AQ5:AR6"/>
    <mergeCell ref="AQ7:AR9"/>
  </mergeCells>
  <conditionalFormatting sqref="B26:C26 AN26:AN40 B189:C189 AN42:AN58 AN60:AN68 A42:C58 AN176:AN189 A176:C188 AN142:AN174 A142:C174 I135:L137 J138:L140 G111:L134 J87:L87 AN70:AN140 A70:C140 G26:L26 AN3:AN24 Y3:Z86 W2:X87 G3:G24 H2:L25 AD3:AD189 AC26:AC58 AC3:AC24 AC70:AC189 F111:F140 F88:L110 W88:AB189 A60:C68 F3:F26 F87 AA70:AB87 F27:L58 AA3:AB58 F141:L189 L60:L69 F70:L86 M2:P189 Q26:Q58 Q2:Q24 A189:A306 AH4:AM6 AA60:AC68 AG3:AG189 AH3 AH7:AH205 AE60:AE68 AI60:AL68 AE70:AE189 AI70:AL189 E60:K68 B2:C24 A2:A26 E70:E140 E142:E174 E42:E58 E176:E189 E26:E40 E2:E24 Q70:R189 A27:C40 AF2:AF189 AE2:AE58 AG2:AH2 AI2:AL3 AI7:AL58 AI59:AK59 AI69:AK69 AI190:AK190 S3:V59 Q60:V68 S69:V189 R2:R59 R69">
    <cfRule type="expression" dxfId="243" priority="231">
      <formula>MOD(ROW(),2)=0</formula>
    </cfRule>
    <cfRule type="expression" dxfId="242" priority="232">
      <formula>MOD(COLUMN(),2)=0</formula>
    </cfRule>
  </conditionalFormatting>
  <conditionalFormatting sqref="AO4">
    <cfRule type="expression" dxfId="241" priority="229">
      <formula>MOD(ROW(),2)=0</formula>
    </cfRule>
    <cfRule type="expression" dxfId="240" priority="230">
      <formula>MOD(COLUMN(),2)=0</formula>
    </cfRule>
  </conditionalFormatting>
  <conditionalFormatting sqref="Q2">
    <cfRule type="expression" dxfId="239" priority="227">
      <formula>MOD(ROW(),2)=0</formula>
    </cfRule>
    <cfRule type="expression" dxfId="238" priority="228">
      <formula>MOD(COLUMN(),2)=0</formula>
    </cfRule>
  </conditionalFormatting>
  <conditionalFormatting sqref="R2">
    <cfRule type="expression" dxfId="237" priority="225">
      <formula>MOD(ROW(),2)=0</formula>
    </cfRule>
    <cfRule type="expression" dxfId="236" priority="226">
      <formula>MOD(COLUMN(),2)=0</formula>
    </cfRule>
  </conditionalFormatting>
  <conditionalFormatting sqref="AH37">
    <cfRule type="expression" dxfId="235" priority="223">
      <formula>MOD(ROW(),2)=0</formula>
    </cfRule>
    <cfRule type="expression" dxfId="234" priority="224">
      <formula>MOD(COLUMN(),2)=0</formula>
    </cfRule>
  </conditionalFormatting>
  <conditionalFormatting sqref="R2">
    <cfRule type="expression" dxfId="233" priority="221">
      <formula>MOD(ROW(),2)=0</formula>
    </cfRule>
    <cfRule type="expression" dxfId="232" priority="222">
      <formula>MOD(COLUMN(),2)=0</formula>
    </cfRule>
  </conditionalFormatting>
  <conditionalFormatting sqref="AF2">
    <cfRule type="expression" dxfId="231" priority="219">
      <formula>MOD(ROW(),2)=0</formula>
    </cfRule>
    <cfRule type="expression" dxfId="230" priority="220">
      <formula>MOD(COLUMN(),2)=0</formula>
    </cfRule>
  </conditionalFormatting>
  <conditionalFormatting sqref="L37 I37">
    <cfRule type="expression" dxfId="229" priority="217">
      <formula>MOD(ROW(),2)=0</formula>
    </cfRule>
    <cfRule type="expression" dxfId="228" priority="218">
      <formula>MOD(COLUMN(),2)=0</formula>
    </cfRule>
  </conditionalFormatting>
  <conditionalFormatting sqref="L37 J37">
    <cfRule type="expression" dxfId="227" priority="215">
      <formula>MOD(ROW(),2)=0</formula>
    </cfRule>
    <cfRule type="expression" dxfId="226" priority="216">
      <formula>MOD(COLUMN(),2)=0</formula>
    </cfRule>
  </conditionalFormatting>
  <conditionalFormatting sqref="I37 Q37 L37:M37">
    <cfRule type="expression" dxfId="225" priority="213">
      <formula>MOD(ROW(),2)=0</formula>
    </cfRule>
    <cfRule type="expression" dxfId="224" priority="214">
      <formula>MOD(COLUMN(),2)=0</formula>
    </cfRule>
  </conditionalFormatting>
  <conditionalFormatting sqref="AG37">
    <cfRule type="expression" dxfId="223" priority="211">
      <formula>MOD(ROW(),2)=0</formula>
    </cfRule>
    <cfRule type="expression" dxfId="222" priority="212">
      <formula>MOD(COLUMN(),2)=0</formula>
    </cfRule>
  </conditionalFormatting>
  <conditionalFormatting sqref="J37 L37:M37">
    <cfRule type="expression" dxfId="221" priority="209">
      <formula>MOD(ROW(),2)=0</formula>
    </cfRule>
    <cfRule type="expression" dxfId="220" priority="210">
      <formula>MOD(COLUMN(),2)=0</formula>
    </cfRule>
  </conditionalFormatting>
  <conditionalFormatting sqref="AE37">
    <cfRule type="expression" dxfId="219" priority="207">
      <formula>MOD(ROW(),2)=0</formula>
    </cfRule>
    <cfRule type="expression" dxfId="218" priority="208">
      <formula>MOD(COLUMN(),2)=0</formula>
    </cfRule>
  </conditionalFormatting>
  <conditionalFormatting sqref="T37">
    <cfRule type="expression" dxfId="217" priority="205">
      <formula>MOD(ROW(),2)=0</formula>
    </cfRule>
    <cfRule type="expression" dxfId="216" priority="206">
      <formula>MOD(COLUMN(),2)=0</formula>
    </cfRule>
  </conditionalFormatting>
  <conditionalFormatting sqref="T37">
    <cfRule type="expression" dxfId="215" priority="203">
      <formula>MOD(ROW(),2)=0</formula>
    </cfRule>
    <cfRule type="expression" dxfId="214" priority="204">
      <formula>MOD(COLUMN(),2)=0</formula>
    </cfRule>
  </conditionalFormatting>
  <conditionalFormatting sqref="T37">
    <cfRule type="expression" dxfId="213" priority="201">
      <formula>MOD(ROW(),2)=0</formula>
    </cfRule>
    <cfRule type="expression" dxfId="212" priority="202">
      <formula>MOD(COLUMN(),2)=0</formula>
    </cfRule>
  </conditionalFormatting>
  <conditionalFormatting sqref="L37">
    <cfRule type="expression" dxfId="211" priority="199">
      <formula>MOD(ROW(),2)=0</formula>
    </cfRule>
    <cfRule type="expression" dxfId="210" priority="200">
      <formula>MOD(COLUMN(),2)=0</formula>
    </cfRule>
  </conditionalFormatting>
  <conditionalFormatting sqref="M37">
    <cfRule type="expression" dxfId="209" priority="197">
      <formula>MOD(ROW(),2)=0</formula>
    </cfRule>
    <cfRule type="expression" dxfId="208" priority="198">
      <formula>MOD(COLUMN(),2)=0</formula>
    </cfRule>
  </conditionalFormatting>
  <conditionalFormatting sqref="M37">
    <cfRule type="expression" dxfId="207" priority="195">
      <formula>MOD(ROW(),2)=0</formula>
    </cfRule>
    <cfRule type="expression" dxfId="206" priority="196">
      <formula>MOD(COLUMN(),2)=0</formula>
    </cfRule>
  </conditionalFormatting>
  <conditionalFormatting sqref="K37">
    <cfRule type="expression" dxfId="205" priority="193">
      <formula>MOD(ROW(),2)=0</formula>
    </cfRule>
    <cfRule type="expression" dxfId="204" priority="194">
      <formula>MOD(COLUMN(),2)=0</formula>
    </cfRule>
  </conditionalFormatting>
  <conditionalFormatting sqref="K37">
    <cfRule type="expression" dxfId="203" priority="191">
      <formula>MOD(ROW(),2)=0</formula>
    </cfRule>
    <cfRule type="expression" dxfId="202" priority="192">
      <formula>MOD(COLUMN(),2)=0</formula>
    </cfRule>
  </conditionalFormatting>
  <conditionalFormatting sqref="O37:P37 AD37">
    <cfRule type="expression" dxfId="201" priority="189">
      <formula>MOD(ROW(),2)=0</formula>
    </cfRule>
    <cfRule type="expression" dxfId="200" priority="190">
      <formula>MOD(COLUMN(),2)=0</formula>
    </cfRule>
  </conditionalFormatting>
  <conditionalFormatting sqref="O37:P37 AD37">
    <cfRule type="expression" dxfId="199" priority="187">
      <formula>MOD(ROW(),2)=0</formula>
    </cfRule>
    <cfRule type="expression" dxfId="198" priority="188">
      <formula>MOD(COLUMN(),2)=0</formula>
    </cfRule>
  </conditionalFormatting>
  <conditionalFormatting sqref="O37:P37 AD37">
    <cfRule type="expression" dxfId="197" priority="185">
      <formula>MOD(ROW(),2)=0</formula>
    </cfRule>
    <cfRule type="expression" dxfId="196" priority="186">
      <formula>MOD(COLUMN(),2)=0</formula>
    </cfRule>
  </conditionalFormatting>
  <conditionalFormatting sqref="O37:P37 AD37">
    <cfRule type="expression" dxfId="195" priority="183">
      <formula>MOD(ROW(),2)=0</formula>
    </cfRule>
    <cfRule type="expression" dxfId="194" priority="184">
      <formula>MOD(COLUMN(),2)=0</formula>
    </cfRule>
  </conditionalFormatting>
  <conditionalFormatting sqref="U37">
    <cfRule type="expression" dxfId="193" priority="181">
      <formula>MOD(ROW(),2)=0</formula>
    </cfRule>
    <cfRule type="expression" dxfId="192" priority="182">
      <formula>MOD(COLUMN(),2)=0</formula>
    </cfRule>
  </conditionalFormatting>
  <conditionalFormatting sqref="U37">
    <cfRule type="expression" dxfId="191" priority="179">
      <formula>MOD(ROW(),2)=0</formula>
    </cfRule>
    <cfRule type="expression" dxfId="190" priority="180">
      <formula>MOD(COLUMN(),2)=0</formula>
    </cfRule>
  </conditionalFormatting>
  <conditionalFormatting sqref="U37">
    <cfRule type="expression" dxfId="189" priority="177">
      <formula>MOD(ROW(),2)=0</formula>
    </cfRule>
    <cfRule type="expression" dxfId="188" priority="178">
      <formula>MOD(COLUMN(),2)=0</formula>
    </cfRule>
  </conditionalFormatting>
  <conditionalFormatting sqref="U37">
    <cfRule type="expression" dxfId="187" priority="175">
      <formula>MOD(ROW(),2)=0</formula>
    </cfRule>
    <cfRule type="expression" dxfId="186" priority="176">
      <formula>MOD(COLUMN(),2)=0</formula>
    </cfRule>
  </conditionalFormatting>
  <conditionalFormatting sqref="X37">
    <cfRule type="expression" dxfId="185" priority="173">
      <formula>MOD(ROW(),2)=0</formula>
    </cfRule>
    <cfRule type="expression" dxfId="184" priority="174">
      <formula>MOD(COLUMN(),2)=0</formula>
    </cfRule>
  </conditionalFormatting>
  <conditionalFormatting sqref="X37">
    <cfRule type="expression" dxfId="183" priority="171">
      <formula>MOD(ROW(),2)=0</formula>
    </cfRule>
    <cfRule type="expression" dxfId="182" priority="172">
      <formula>MOD(COLUMN(),2)=0</formula>
    </cfRule>
  </conditionalFormatting>
  <conditionalFormatting sqref="X37">
    <cfRule type="expression" dxfId="181" priority="169">
      <formula>MOD(ROW(),2)=0</formula>
    </cfRule>
    <cfRule type="expression" dxfId="180" priority="170">
      <formula>MOD(COLUMN(),2)=0</formula>
    </cfRule>
  </conditionalFormatting>
  <conditionalFormatting sqref="X37">
    <cfRule type="expression" dxfId="179" priority="167">
      <formula>MOD(ROW(),2)=0</formula>
    </cfRule>
    <cfRule type="expression" dxfId="178" priority="168">
      <formula>MOD(COLUMN(),2)=0</formula>
    </cfRule>
  </conditionalFormatting>
  <conditionalFormatting sqref="R37">
    <cfRule type="expression" dxfId="177" priority="165">
      <formula>MOD(ROW(),2)=0</formula>
    </cfRule>
    <cfRule type="expression" dxfId="176" priority="166">
      <formula>MOD(COLUMN(),2)=0</formula>
    </cfRule>
  </conditionalFormatting>
  <conditionalFormatting sqref="R37">
    <cfRule type="expression" dxfId="175" priority="163">
      <formula>MOD(ROW(),2)=0</formula>
    </cfRule>
    <cfRule type="expression" dxfId="174" priority="164">
      <formula>MOD(COLUMN(),2)=0</formula>
    </cfRule>
  </conditionalFormatting>
  <conditionalFormatting sqref="R37">
    <cfRule type="expression" dxfId="173" priority="161">
      <formula>MOD(ROW(),2)=0</formula>
    </cfRule>
    <cfRule type="expression" dxfId="172" priority="162">
      <formula>MOD(COLUMN(),2)=0</formula>
    </cfRule>
  </conditionalFormatting>
  <conditionalFormatting sqref="B295:B1048576 B1:B24 B42:B58 B60:B68 B176:B189 B142:B174 B70:B140 B26:B40">
    <cfRule type="duplicateValues" dxfId="171" priority="160"/>
  </conditionalFormatting>
  <conditionalFormatting sqref="C295:C1048576 C1:C24 C26:C40 C42:C58 C60:C68 C176:C189 C142:C174 C70:C140">
    <cfRule type="duplicateValues" dxfId="170" priority="159"/>
  </conditionalFormatting>
  <conditionalFormatting sqref="B35">
    <cfRule type="duplicateValues" dxfId="169" priority="233"/>
  </conditionalFormatting>
  <conditionalFormatting sqref="B35">
    <cfRule type="duplicateValues" dxfId="168" priority="234"/>
  </conditionalFormatting>
  <conditionalFormatting sqref="C35">
    <cfRule type="duplicateValues" dxfId="167" priority="235"/>
  </conditionalFormatting>
  <conditionalFormatting sqref="C35">
    <cfRule type="duplicateValues" dxfId="166" priority="236"/>
  </conditionalFormatting>
  <conditionalFormatting sqref="Q48:Q51">
    <cfRule type="expression" dxfId="165" priority="157">
      <formula>MOD(ROW(),2)=0</formula>
    </cfRule>
    <cfRule type="expression" dxfId="164" priority="158">
      <formula>MOD(COLUMN(),2)=0</formula>
    </cfRule>
  </conditionalFormatting>
  <conditionalFormatting sqref="B110 B48:B58 B60:B67">
    <cfRule type="duplicateValues" dxfId="163" priority="156"/>
  </conditionalFormatting>
  <conditionalFormatting sqref="C110 C48:C58 C60:C67">
    <cfRule type="duplicateValues" dxfId="162" priority="155"/>
  </conditionalFormatting>
  <conditionalFormatting sqref="AC37">
    <cfRule type="expression" dxfId="161" priority="153">
      <formula>MOD(ROW(),2)=0</formula>
    </cfRule>
    <cfRule type="expression" dxfId="160" priority="154">
      <formula>MOD(COLUMN(),2)=0</formula>
    </cfRule>
  </conditionalFormatting>
  <conditionalFormatting sqref="K143:K144 K4:K40">
    <cfRule type="duplicateValues" dxfId="159" priority="152"/>
  </conditionalFormatting>
  <conditionalFormatting sqref="B25:C25 E25">
    <cfRule type="expression" dxfId="158" priority="150">
      <formula>MOD(ROW(),2)=0</formula>
    </cfRule>
    <cfRule type="expression" dxfId="157" priority="151">
      <formula>MOD(COLUMN(),2)=0</formula>
    </cfRule>
  </conditionalFormatting>
  <conditionalFormatting sqref="Q25 AN25">
    <cfRule type="expression" dxfId="156" priority="143">
      <formula>MOD(ROW(),2)=0</formula>
    </cfRule>
    <cfRule type="expression" dxfId="155" priority="144">
      <formula>MOD(COLUMN(),2)=0</formula>
    </cfRule>
  </conditionalFormatting>
  <conditionalFormatting sqref="B25">
    <cfRule type="duplicateValues" dxfId="154" priority="142"/>
  </conditionalFormatting>
  <conditionalFormatting sqref="C25">
    <cfRule type="duplicateValues" dxfId="153" priority="141"/>
  </conditionalFormatting>
  <conditionalFormatting sqref="B25:C25 Y25 E25">
    <cfRule type="expression" dxfId="152" priority="139">
      <formula>MOD(ROW(),2)=0</formula>
    </cfRule>
    <cfRule type="expression" dxfId="151" priority="140">
      <formula>MOD(COLUMN(),2)=0</formula>
    </cfRule>
  </conditionalFormatting>
  <conditionalFormatting sqref="B25">
    <cfRule type="duplicateValues" dxfId="150" priority="145"/>
  </conditionalFormatting>
  <conditionalFormatting sqref="C25">
    <cfRule type="duplicateValues" dxfId="149" priority="146"/>
  </conditionalFormatting>
  <conditionalFormatting sqref="B25">
    <cfRule type="duplicateValues" dxfId="148" priority="147"/>
  </conditionalFormatting>
  <conditionalFormatting sqref="B25">
    <cfRule type="duplicateValues" dxfId="147" priority="148"/>
  </conditionalFormatting>
  <conditionalFormatting sqref="C25">
    <cfRule type="duplicateValues" dxfId="146" priority="149"/>
  </conditionalFormatting>
  <conditionalFormatting sqref="AC25">
    <cfRule type="expression" dxfId="145" priority="137">
      <formula>MOD(ROW(),2)=0</formula>
    </cfRule>
    <cfRule type="expression" dxfId="144" priority="138">
      <formula>MOD(COLUMN(),2)=0</formula>
    </cfRule>
  </conditionalFormatting>
  <conditionalFormatting sqref="G2">
    <cfRule type="expression" dxfId="143" priority="135">
      <formula>MOD(ROW(),2)=0</formula>
    </cfRule>
    <cfRule type="expression" dxfId="142" priority="136">
      <formula>MOD(COLUMN(),2)=0</formula>
    </cfRule>
  </conditionalFormatting>
  <conditionalFormatting sqref="G37">
    <cfRule type="expression" dxfId="141" priority="133">
      <formula>MOD(ROW(),2)=0</formula>
    </cfRule>
    <cfRule type="expression" dxfId="140" priority="134">
      <formula>MOD(COLUMN(),2)=0</formula>
    </cfRule>
  </conditionalFormatting>
  <conditionalFormatting sqref="G25">
    <cfRule type="expression" dxfId="139" priority="131">
      <formula>MOD(ROW(),2)=0</formula>
    </cfRule>
    <cfRule type="expression" dxfId="138" priority="132">
      <formula>MOD(COLUMN(),2)=0</formula>
    </cfRule>
  </conditionalFormatting>
  <conditionalFormatting sqref="H135:H136">
    <cfRule type="expression" dxfId="137" priority="129">
      <formula>MOD(ROW(),2)=0</formula>
    </cfRule>
    <cfRule type="expression" dxfId="136" priority="130">
      <formula>MOD(COLUMN(),2)=0</formula>
    </cfRule>
  </conditionalFormatting>
  <conditionalFormatting sqref="G135:G136">
    <cfRule type="expression" dxfId="135" priority="127">
      <formula>MOD(ROW(),2)=0</formula>
    </cfRule>
    <cfRule type="expression" dxfId="134" priority="128">
      <formula>MOD(COLUMN(),2)=0</formula>
    </cfRule>
  </conditionalFormatting>
  <conditionalFormatting sqref="H137">
    <cfRule type="expression" dxfId="133" priority="125">
      <formula>MOD(ROW(),2)=0</formula>
    </cfRule>
    <cfRule type="expression" dxfId="132" priority="126">
      <formula>MOD(COLUMN(),2)=0</formula>
    </cfRule>
  </conditionalFormatting>
  <conditionalFormatting sqref="G137">
    <cfRule type="expression" dxfId="131" priority="123">
      <formula>MOD(ROW(),2)=0</formula>
    </cfRule>
    <cfRule type="expression" dxfId="130" priority="124">
      <formula>MOD(COLUMN(),2)=0</formula>
    </cfRule>
  </conditionalFormatting>
  <conditionalFormatting sqref="H139:I139">
    <cfRule type="expression" dxfId="129" priority="121">
      <formula>MOD(ROW(),2)=0</formula>
    </cfRule>
    <cfRule type="expression" dxfId="128" priority="122">
      <formula>MOD(COLUMN(),2)=0</formula>
    </cfRule>
  </conditionalFormatting>
  <conditionalFormatting sqref="G139">
    <cfRule type="expression" dxfId="127" priority="119">
      <formula>MOD(ROW(),2)=0</formula>
    </cfRule>
    <cfRule type="expression" dxfId="126" priority="120">
      <formula>MOD(COLUMN(),2)=0</formula>
    </cfRule>
  </conditionalFormatting>
  <conditionalFormatting sqref="H140:I140">
    <cfRule type="expression" dxfId="125" priority="117">
      <formula>MOD(ROW(),2)=0</formula>
    </cfRule>
    <cfRule type="expression" dxfId="124" priority="118">
      <formula>MOD(COLUMN(),2)=0</formula>
    </cfRule>
  </conditionalFormatting>
  <conditionalFormatting sqref="G140">
    <cfRule type="expression" dxfId="123" priority="115">
      <formula>MOD(ROW(),2)=0</formula>
    </cfRule>
    <cfRule type="expression" dxfId="122" priority="116">
      <formula>MOD(COLUMN(),2)=0</formula>
    </cfRule>
  </conditionalFormatting>
  <conditionalFormatting sqref="H138:I138">
    <cfRule type="expression" dxfId="121" priority="113">
      <formula>MOD(ROW(),2)=0</formula>
    </cfRule>
    <cfRule type="expression" dxfId="120" priority="114">
      <formula>MOD(COLUMN(),2)=0</formula>
    </cfRule>
  </conditionalFormatting>
  <conditionalFormatting sqref="G138">
    <cfRule type="expression" dxfId="119" priority="111">
      <formula>MOD(ROW(),2)=0</formula>
    </cfRule>
    <cfRule type="expression" dxfId="118" priority="112">
      <formula>MOD(COLUMN(),2)=0</formula>
    </cfRule>
  </conditionalFormatting>
  <conditionalFormatting sqref="F2">
    <cfRule type="expression" dxfId="117" priority="109">
      <formula>MOD(ROW(),2)=0</formula>
    </cfRule>
    <cfRule type="expression" dxfId="116" priority="110">
      <formula>MOD(COLUMN(),2)=0</formula>
    </cfRule>
  </conditionalFormatting>
  <conditionalFormatting sqref="F37">
    <cfRule type="expression" dxfId="115" priority="107">
      <formula>MOD(ROW(),2)=0</formula>
    </cfRule>
    <cfRule type="expression" dxfId="114" priority="108">
      <formula>MOD(COLUMN(),2)=0</formula>
    </cfRule>
  </conditionalFormatting>
  <conditionalFormatting sqref="F37">
    <cfRule type="expression" dxfId="113" priority="105">
      <formula>MOD(ROW(),2)=0</formula>
    </cfRule>
    <cfRule type="expression" dxfId="112" priority="106">
      <formula>MOD(COLUMN(),2)=0</formula>
    </cfRule>
  </conditionalFormatting>
  <conditionalFormatting sqref="F37">
    <cfRule type="expression" dxfId="111" priority="103">
      <formula>MOD(ROW(),2)=0</formula>
    </cfRule>
    <cfRule type="expression" dxfId="110" priority="104">
      <formula>MOD(COLUMN(),2)=0</formula>
    </cfRule>
  </conditionalFormatting>
  <conditionalFormatting sqref="F37">
    <cfRule type="expression" dxfId="109" priority="101">
      <formula>MOD(ROW(),2)=0</formula>
    </cfRule>
    <cfRule type="expression" dxfId="108" priority="102">
      <formula>MOD(COLUMN(),2)=0</formula>
    </cfRule>
  </conditionalFormatting>
  <conditionalFormatting sqref="F25">
    <cfRule type="expression" dxfId="107" priority="99">
      <formula>MOD(ROW(),2)=0</formula>
    </cfRule>
    <cfRule type="expression" dxfId="106" priority="100">
      <formula>MOD(COLUMN(),2)=0</formula>
    </cfRule>
  </conditionalFormatting>
  <conditionalFormatting sqref="A41 AN41 E41 C41">
    <cfRule type="expression" dxfId="105" priority="95">
      <formula>MOD(ROW(),2)=0</formula>
    </cfRule>
    <cfRule type="expression" dxfId="104" priority="96">
      <formula>MOD(COLUMN(),2)=0</formula>
    </cfRule>
  </conditionalFormatting>
  <conditionalFormatting sqref="C41">
    <cfRule type="duplicateValues" dxfId="103" priority="94"/>
  </conditionalFormatting>
  <conditionalFormatting sqref="C41">
    <cfRule type="duplicateValues" dxfId="102" priority="97"/>
  </conditionalFormatting>
  <conditionalFormatting sqref="C41">
    <cfRule type="duplicateValues" dxfId="101" priority="98"/>
  </conditionalFormatting>
  <conditionalFormatting sqref="AB2">
    <cfRule type="expression" dxfId="100" priority="92">
      <formula>MOD(ROW(),2)=0</formula>
    </cfRule>
    <cfRule type="expression" dxfId="99" priority="93">
      <formula>MOD(COLUMN(),2)=0</formula>
    </cfRule>
  </conditionalFormatting>
  <conditionalFormatting sqref="AB2">
    <cfRule type="expression" dxfId="98" priority="90">
      <formula>MOD(ROW(),2)=0</formula>
    </cfRule>
    <cfRule type="expression" dxfId="97" priority="91">
      <formula>MOD(COLUMN(),2)=0</formula>
    </cfRule>
  </conditionalFormatting>
  <conditionalFormatting sqref="AA2">
    <cfRule type="expression" dxfId="96" priority="88">
      <formula>MOD(ROW(),2)=0</formula>
    </cfRule>
    <cfRule type="expression" dxfId="95" priority="89">
      <formula>MOD(COLUMN(),2)=0</formula>
    </cfRule>
  </conditionalFormatting>
  <conditionalFormatting sqref="A141:C141 AN141 E141">
    <cfRule type="expression" dxfId="94" priority="81">
      <formula>MOD(ROW(),2)=0</formula>
    </cfRule>
    <cfRule type="expression" dxfId="93" priority="82">
      <formula>MOD(COLUMN(),2)=0</formula>
    </cfRule>
  </conditionalFormatting>
  <conditionalFormatting sqref="B141">
    <cfRule type="duplicateValues" dxfId="92" priority="80"/>
  </conditionalFormatting>
  <conditionalFormatting sqref="C141">
    <cfRule type="duplicateValues" dxfId="91" priority="79"/>
  </conditionalFormatting>
  <conditionalFormatting sqref="B141">
    <cfRule type="duplicateValues" dxfId="90" priority="83"/>
  </conditionalFormatting>
  <conditionalFormatting sqref="C141">
    <cfRule type="duplicateValues" dxfId="89" priority="84"/>
  </conditionalFormatting>
  <conditionalFormatting sqref="B141">
    <cfRule type="duplicateValues" dxfId="88" priority="85"/>
  </conditionalFormatting>
  <conditionalFormatting sqref="C141">
    <cfRule type="duplicateValues" dxfId="87" priority="86"/>
  </conditionalFormatting>
  <conditionalFormatting sqref="B141">
    <cfRule type="duplicateValues" dxfId="86" priority="87"/>
  </conditionalFormatting>
  <conditionalFormatting sqref="Y2:Z2">
    <cfRule type="expression" dxfId="85" priority="77">
      <formula>MOD(ROW(),2)=0</formula>
    </cfRule>
    <cfRule type="expression" dxfId="84" priority="78">
      <formula>MOD(COLUMN(),2)=0</formula>
    </cfRule>
  </conditionalFormatting>
  <conditionalFormatting sqref="H87:I87 Y87">
    <cfRule type="expression" dxfId="83" priority="75">
      <formula>MOD(ROW(),2)=0</formula>
    </cfRule>
    <cfRule type="expression" dxfId="82" priority="76">
      <formula>MOD(COLUMN(),2)=0</formula>
    </cfRule>
  </conditionalFormatting>
  <conditionalFormatting sqref="G87">
    <cfRule type="expression" dxfId="81" priority="73">
      <formula>MOD(ROW(),2)=0</formula>
    </cfRule>
    <cfRule type="expression" dxfId="80" priority="74">
      <formula>MOD(COLUMN(),2)=0</formula>
    </cfRule>
  </conditionalFormatting>
  <conditionalFormatting sqref="Z87">
    <cfRule type="expression" dxfId="79" priority="71">
      <formula>MOD(ROW(),2)=0</formula>
    </cfRule>
    <cfRule type="expression" dxfId="78" priority="72">
      <formula>MOD(COLUMN(),2)=0</formula>
    </cfRule>
  </conditionalFormatting>
  <conditionalFormatting sqref="AN175 A175:C175 E175">
    <cfRule type="expression" dxfId="77" priority="64">
      <formula>MOD(ROW(),2)=0</formula>
    </cfRule>
    <cfRule type="expression" dxfId="76" priority="65">
      <formula>MOD(COLUMN(),2)=0</formula>
    </cfRule>
  </conditionalFormatting>
  <conditionalFormatting sqref="B175">
    <cfRule type="duplicateValues" dxfId="75" priority="63"/>
  </conditionalFormatting>
  <conditionalFormatting sqref="C175">
    <cfRule type="duplicateValues" dxfId="74" priority="62"/>
  </conditionalFormatting>
  <conditionalFormatting sqref="B175">
    <cfRule type="duplicateValues" dxfId="73" priority="61"/>
  </conditionalFormatting>
  <conditionalFormatting sqref="C175">
    <cfRule type="duplicateValues" dxfId="72" priority="60"/>
  </conditionalFormatting>
  <conditionalFormatting sqref="B175">
    <cfRule type="duplicateValues" dxfId="71" priority="66"/>
  </conditionalFormatting>
  <conditionalFormatting sqref="C175">
    <cfRule type="duplicateValues" dxfId="70" priority="67"/>
  </conditionalFormatting>
  <conditionalFormatting sqref="B175">
    <cfRule type="duplicateValues" dxfId="69" priority="68"/>
  </conditionalFormatting>
  <conditionalFormatting sqref="C175">
    <cfRule type="duplicateValues" dxfId="68" priority="69"/>
  </conditionalFormatting>
  <conditionalFormatting sqref="B175">
    <cfRule type="duplicateValues" dxfId="67" priority="70"/>
  </conditionalFormatting>
  <conditionalFormatting sqref="N37">
    <cfRule type="expression" dxfId="66" priority="58">
      <formula>MOD(ROW(),2)=0</formula>
    </cfRule>
    <cfRule type="expression" dxfId="65" priority="59">
      <formula>MOD(COLUMN(),2)=0</formula>
    </cfRule>
  </conditionalFormatting>
  <conditionalFormatting sqref="N37">
    <cfRule type="expression" dxfId="64" priority="56">
      <formula>MOD(ROW(),2)=0</formula>
    </cfRule>
    <cfRule type="expression" dxfId="63" priority="57">
      <formula>MOD(COLUMN(),2)=0</formula>
    </cfRule>
  </conditionalFormatting>
  <conditionalFormatting sqref="N37">
    <cfRule type="expression" dxfId="62" priority="54">
      <formula>MOD(ROW(),2)=0</formula>
    </cfRule>
    <cfRule type="expression" dxfId="61" priority="55">
      <formula>MOD(COLUMN(),2)=0</formula>
    </cfRule>
  </conditionalFormatting>
  <conditionalFormatting sqref="N37">
    <cfRule type="expression" dxfId="60" priority="52">
      <formula>MOD(ROW(),2)=0</formula>
    </cfRule>
    <cfRule type="expression" dxfId="59" priority="53">
      <formula>MOD(COLUMN(),2)=0</formula>
    </cfRule>
  </conditionalFormatting>
  <conditionalFormatting sqref="U2:V2">
    <cfRule type="expression" dxfId="58" priority="50">
      <formula>MOD(ROW(),2)=0</formula>
    </cfRule>
    <cfRule type="expression" dxfId="57" priority="51">
      <formula>MOD(COLUMN(),2)=0</formula>
    </cfRule>
  </conditionalFormatting>
  <conditionalFormatting sqref="S2">
    <cfRule type="expression" dxfId="56" priority="48">
      <formula>MOD(ROW(),2)=0</formula>
    </cfRule>
    <cfRule type="expression" dxfId="55" priority="49">
      <formula>MOD(COLUMN(),2)=0</formula>
    </cfRule>
  </conditionalFormatting>
  <conditionalFormatting sqref="S37">
    <cfRule type="expression" dxfId="54" priority="46">
      <formula>MOD(ROW(),2)=0</formula>
    </cfRule>
    <cfRule type="expression" dxfId="53" priority="47">
      <formula>MOD(COLUMN(),2)=0</formula>
    </cfRule>
  </conditionalFormatting>
  <conditionalFormatting sqref="S2">
    <cfRule type="expression" dxfId="52" priority="44">
      <formula>MOD(ROW(),2)=0</formula>
    </cfRule>
    <cfRule type="expression" dxfId="51" priority="45">
      <formula>MOD(COLUMN(),2)=0</formula>
    </cfRule>
  </conditionalFormatting>
  <conditionalFormatting sqref="S48:S51">
    <cfRule type="expression" dxfId="50" priority="42">
      <formula>MOD(ROW(),2)=0</formula>
    </cfRule>
    <cfRule type="expression" dxfId="49" priority="43">
      <formula>MOD(COLUMN(),2)=0</formula>
    </cfRule>
  </conditionalFormatting>
  <conditionalFormatting sqref="S25">
    <cfRule type="expression" dxfId="48" priority="40">
      <formula>MOD(ROW(),2)=0</formula>
    </cfRule>
    <cfRule type="expression" dxfId="47" priority="41">
      <formula>MOD(COLUMN(),2)=0</formula>
    </cfRule>
  </conditionalFormatting>
  <conditionalFormatting sqref="L4:L6">
    <cfRule type="duplicateValues" dxfId="46" priority="237"/>
  </conditionalFormatting>
  <conditionalFormatting sqref="AC2">
    <cfRule type="expression" dxfId="45" priority="38">
      <formula>MOD(ROW(),2)=0</formula>
    </cfRule>
    <cfRule type="expression" dxfId="44" priority="39">
      <formula>MOD(COLUMN(),2)=0</formula>
    </cfRule>
  </conditionalFormatting>
  <conditionalFormatting sqref="AC2">
    <cfRule type="expression" dxfId="43" priority="36">
      <formula>MOD(ROW(),2)=0</formula>
    </cfRule>
    <cfRule type="expression" dxfId="42" priority="37">
      <formula>MOD(COLUMN(),2)=0</formula>
    </cfRule>
  </conditionalFormatting>
  <conditionalFormatting sqref="AD2">
    <cfRule type="expression" dxfId="41" priority="34">
      <formula>MOD(ROW(),2)=0</formula>
    </cfRule>
    <cfRule type="expression" dxfId="40" priority="35">
      <formula>MOD(COLUMN(),2)=0</formula>
    </cfRule>
  </conditionalFormatting>
  <conditionalFormatting sqref="AD2">
    <cfRule type="expression" dxfId="39" priority="32">
      <formula>MOD(ROW(),2)=0</formula>
    </cfRule>
    <cfRule type="expression" dxfId="38" priority="33">
      <formula>MOD(COLUMN(),2)=0</formula>
    </cfRule>
  </conditionalFormatting>
  <conditionalFormatting sqref="B190:B294">
    <cfRule type="duplicateValues" dxfId="37" priority="238"/>
  </conditionalFormatting>
  <conditionalFormatting sqref="C190:C294">
    <cfRule type="duplicateValues" dxfId="36" priority="239"/>
  </conditionalFormatting>
  <conditionalFormatting sqref="B176:B189 B42:B58 B60:B68 B142 B145:B174 B70:B140">
    <cfRule type="duplicateValues" dxfId="35" priority="240"/>
  </conditionalFormatting>
  <conditionalFormatting sqref="C176:C189 C42:C58 C60:C68 C142 C145:C174 C70:C140">
    <cfRule type="duplicateValues" dxfId="34" priority="241"/>
  </conditionalFormatting>
  <conditionalFormatting sqref="B176:B189 B3:B24 B42:B58 B60:B68 B142:B174 B70:B140 B26:B40">
    <cfRule type="duplicateValues" dxfId="33" priority="242"/>
  </conditionalFormatting>
  <conditionalFormatting sqref="C176:C189 C3:C24 C26:C40 C42:C58 C60:C68 C142:C174 C70:C140">
    <cfRule type="duplicateValues" dxfId="32" priority="243"/>
  </conditionalFormatting>
  <conditionalFormatting sqref="B176:B189 B1:B24 B42:B58 B60:B68 B142:B174 B70:B140 B26:B40">
    <cfRule type="duplicateValues" dxfId="31" priority="244"/>
  </conditionalFormatting>
  <conditionalFormatting sqref="D3:D243">
    <cfRule type="expression" dxfId="30" priority="30">
      <formula>MOD(ROW(),2)=0</formula>
    </cfRule>
    <cfRule type="expression" dxfId="29" priority="31">
      <formula>MOD(COLUMN(),2)=0</formula>
    </cfRule>
  </conditionalFormatting>
  <conditionalFormatting sqref="D2">
    <cfRule type="expression" dxfId="28" priority="28">
      <formula>MOD(ROW(),2)=0</formula>
    </cfRule>
    <cfRule type="expression" dxfId="27" priority="29">
      <formula>MOD(COLUMN(),2)=0</formula>
    </cfRule>
  </conditionalFormatting>
  <conditionalFormatting sqref="D4:D7">
    <cfRule type="expression" dxfId="26" priority="26">
      <formula>MOD(ROW(),2)=0</formula>
    </cfRule>
    <cfRule type="expression" dxfId="25" priority="27">
      <formula>MOD(COLUMN(),2)=0</formula>
    </cfRule>
  </conditionalFormatting>
  <conditionalFormatting sqref="B41">
    <cfRule type="expression" dxfId="24" priority="23">
      <formula>MOD(ROW(),2)=0</formula>
    </cfRule>
    <cfRule type="expression" dxfId="23" priority="24">
      <formula>MOD(COLUMN(),2)=0</formula>
    </cfRule>
  </conditionalFormatting>
  <conditionalFormatting sqref="B41">
    <cfRule type="duplicateValues" dxfId="22" priority="22"/>
  </conditionalFormatting>
  <conditionalFormatting sqref="B41">
    <cfRule type="duplicateValues" dxfId="21" priority="25"/>
  </conditionalFormatting>
  <conditionalFormatting sqref="B41">
    <cfRule type="duplicateValues" dxfId="20" priority="18"/>
    <cfRule type="duplicateValues" dxfId="19" priority="19"/>
    <cfRule type="duplicateValues" dxfId="18" priority="20"/>
    <cfRule type="duplicateValues" dxfId="17" priority="21"/>
  </conditionalFormatting>
  <conditionalFormatting sqref="AO18">
    <cfRule type="expression" dxfId="16" priority="16">
      <formula>MOD(ROW(),2)=0</formula>
    </cfRule>
    <cfRule type="expression" dxfId="15" priority="17">
      <formula>MOD(COLUMN(),2)=0</formula>
    </cfRule>
  </conditionalFormatting>
  <conditionalFormatting sqref="AP17">
    <cfRule type="expression" dxfId="14" priority="11">
      <formula>MOD(ROW(),2)=0</formula>
    </cfRule>
    <cfRule type="expression" dxfId="13" priority="12">
      <formula>MOD(COLUMN(),2)=0</formula>
    </cfRule>
  </conditionalFormatting>
  <conditionalFormatting sqref="AP17">
    <cfRule type="duplicateValues" dxfId="12" priority="10"/>
  </conditionalFormatting>
  <conditionalFormatting sqref="AP17">
    <cfRule type="duplicateValues" dxfId="11" priority="13"/>
  </conditionalFormatting>
  <conditionalFormatting sqref="AP17">
    <cfRule type="duplicateValues" dxfId="10" priority="14"/>
  </conditionalFormatting>
  <conditionalFormatting sqref="AP17">
    <cfRule type="duplicateValues" dxfId="9" priority="15"/>
  </conditionalFormatting>
  <conditionalFormatting sqref="T2">
    <cfRule type="expression" dxfId="8" priority="8">
      <formula>MOD(ROW(),2)=0</formula>
    </cfRule>
    <cfRule type="expression" dxfId="7" priority="9">
      <formula>MOD(COLUMN(),2)=0</formula>
    </cfRule>
  </conditionalFormatting>
  <conditionalFormatting sqref="T2">
    <cfRule type="expression" dxfId="6" priority="6">
      <formula>MOD(ROW(),2)=0</formula>
    </cfRule>
    <cfRule type="expression" dxfId="5" priority="7">
      <formula>MOD(COLUMN(),2)=0</formula>
    </cfRule>
  </conditionalFormatting>
  <conditionalFormatting sqref="AP3">
    <cfRule type="expression" dxfId="4" priority="2">
      <formula>MOD(ROW(),2)=0</formula>
    </cfRule>
    <cfRule type="expression" dxfId="3" priority="3">
      <formula>MOD(COLUMN(),2)=0</formula>
    </cfRule>
  </conditionalFormatting>
  <conditionalFormatting sqref="AP3">
    <cfRule type="duplicateValues" dxfId="2" priority="1"/>
  </conditionalFormatting>
  <conditionalFormatting sqref="AP3">
    <cfRule type="duplicateValues" dxfId="1" priority="4"/>
  </conditionalFormatting>
  <conditionalFormatting sqref="AP3">
    <cfRule type="duplicateValues" dxfId="0" priority="5"/>
  </conditionalFormatting>
  <pageMargins left="0.34" right="0.34" top="0.3" bottom="0.22" header="0.22" footer="0.17"/>
  <pageSetup paperSize="9" scale="65" fitToHeight="4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54</xdr:col>
                <xdr:colOff>0</xdr:colOff>
                <xdr:row>9</xdr:row>
                <xdr:rowOff>0</xdr:rowOff>
              </from>
              <to>
                <xdr:col>55</xdr:col>
                <xdr:colOff>76200</xdr:colOff>
                <xdr:row>9</xdr:row>
                <xdr:rowOff>228600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54</xdr:col>
                <xdr:colOff>0</xdr:colOff>
                <xdr:row>8</xdr:row>
                <xdr:rowOff>0</xdr:rowOff>
              </from>
              <to>
                <xdr:col>55</xdr:col>
                <xdr:colOff>76200</xdr:colOff>
                <xdr:row>8</xdr:row>
                <xdr:rowOff>228600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1402_07_ST</vt:lpstr>
      <vt:lpstr>'1402_07_ST'!Print_Area</vt:lpstr>
      <vt:lpstr>'1402_07_ST'!Print_Titles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AminPC</dc:creator>
  <cp:lastModifiedBy>AminPC</cp:lastModifiedBy>
  <dcterms:created xsi:type="dcterms:W3CDTF">2023-12-02T04:13:49Z</dcterms:created>
  <dcterms:modified xsi:type="dcterms:W3CDTF">2023-12-02T04:23:42Z</dcterms:modified>
</cp:coreProperties>
</file>